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231"/>
  <workbookPr defaultThemeVersion="166925"/>
  <mc:AlternateContent xmlns:mc="http://schemas.openxmlformats.org/markup-compatibility/2006">
    <mc:Choice Requires="x15">
      <x15ac:absPath xmlns:x15ac="http://schemas.microsoft.com/office/spreadsheetml/2010/11/ac" url="C:\Users\andrew.otts\Desktop\"/>
    </mc:Choice>
  </mc:AlternateContent>
  <xr:revisionPtr revIDLastSave="0" documentId="8_{F383BE2B-388E-4C52-9AB7-9C71214240D4}" xr6:coauthVersionLast="47" xr6:coauthVersionMax="47" xr10:uidLastSave="{00000000-0000-0000-0000-000000000000}"/>
  <bookViews>
    <workbookView xWindow="-120" yWindow="-120" windowWidth="29040" windowHeight="15840" activeTab="1" xr2:uid="{EE2D6797-B7BF-4458-AB45-517EE6F667B2}"/>
  </bookViews>
  <sheets>
    <sheet name="Instructions" sheetId="5" r:id="rId1"/>
    <sheet name="GHVP-5" sheetId="1" r:id="rId2"/>
    <sheet name="Payment Standards" sheetId="2" r:id="rId3"/>
    <sheet name="Dropdown Lists" sheetId="3" state="hidden" r:id="rId4"/>
    <sheet name="Sheet1" sheetId="6" state="hidden" r:id="rId5"/>
  </sheets>
  <definedNames>
    <definedName name="_xlnm._FilterDatabase" localSheetId="2" hidden="1">'Payment Standards'!$A$1:$J$572</definedName>
    <definedName name="Bedroom_Quantity_List">'Dropdown Lists'!$B$3:$B$8</definedName>
    <definedName name="County_List">'Dropdown Lists'!$C$3:$C$161</definedName>
    <definedName name="County_Zip_List">'Dropdown Lists'!$D$3:$D$502</definedName>
    <definedName name="New_Renewal_List">'Dropdown Lists'!$A$3:$A$4</definedName>
    <definedName name="New_Zip_List">'Payment Standards'!$A$2:$A$571</definedName>
    <definedName name="_xlnm.Print_Area" localSheetId="1">'GHVP-5'!$A$1:$I$55</definedName>
    <definedName name="Specific_Zip_List">'Dropdown Lists'!$E$3:$E$31</definedName>
    <definedName name="Yes_No_List">'Dropdown Lists'!$A$7:$A$8</definedName>
    <definedName name="Zip_List_2021">'Payment Standards'!$A$22:$A$571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8" i="1" l="1"/>
  <c r="I487" i="2"/>
  <c r="H487" i="2"/>
  <c r="G487" i="2"/>
  <c r="I486" i="2"/>
  <c r="H486" i="2"/>
  <c r="G486" i="2"/>
  <c r="I481" i="2"/>
  <c r="H481" i="2"/>
  <c r="G481" i="2"/>
  <c r="I480" i="2"/>
  <c r="H480" i="2"/>
  <c r="G480" i="2"/>
  <c r="I470" i="2"/>
  <c r="H470" i="2"/>
  <c r="G470" i="2"/>
  <c r="I469" i="2"/>
  <c r="H469" i="2"/>
  <c r="G469" i="2"/>
  <c r="I468" i="2"/>
  <c r="H468" i="2"/>
  <c r="G468" i="2"/>
  <c r="I459" i="2"/>
  <c r="H459" i="2"/>
  <c r="G459" i="2"/>
  <c r="I441" i="2"/>
  <c r="H441" i="2"/>
  <c r="G441" i="2"/>
  <c r="I440" i="2"/>
  <c r="H440" i="2"/>
  <c r="G440" i="2"/>
  <c r="I439" i="2"/>
  <c r="H439" i="2"/>
  <c r="G439" i="2"/>
  <c r="I438" i="2"/>
  <c r="H438" i="2"/>
  <c r="G438" i="2"/>
  <c r="I437" i="2"/>
  <c r="H437" i="2"/>
  <c r="G437" i="2"/>
  <c r="I436" i="2"/>
  <c r="H436" i="2"/>
  <c r="G436" i="2"/>
  <c r="I435" i="2"/>
  <c r="H435" i="2"/>
  <c r="G435" i="2"/>
  <c r="I434" i="2"/>
  <c r="H434" i="2"/>
  <c r="G434" i="2"/>
  <c r="I433" i="2"/>
  <c r="H433" i="2"/>
  <c r="G433" i="2"/>
  <c r="I432" i="2"/>
  <c r="H432" i="2"/>
  <c r="G432" i="2"/>
  <c r="I431" i="2"/>
  <c r="H431" i="2"/>
  <c r="G431" i="2"/>
  <c r="I430" i="2"/>
  <c r="H430" i="2"/>
  <c r="G430" i="2"/>
  <c r="I429" i="2"/>
  <c r="H429" i="2"/>
  <c r="G429" i="2"/>
  <c r="I428" i="2"/>
  <c r="H428" i="2"/>
  <c r="G428" i="2"/>
  <c r="I427" i="2"/>
  <c r="H427" i="2"/>
  <c r="G427" i="2"/>
  <c r="I426" i="2"/>
  <c r="H426" i="2"/>
  <c r="G426" i="2"/>
  <c r="I425" i="2"/>
  <c r="H425" i="2"/>
  <c r="G425" i="2"/>
  <c r="I424" i="2"/>
  <c r="H424" i="2"/>
  <c r="G424" i="2"/>
  <c r="I423" i="2"/>
  <c r="H423" i="2"/>
  <c r="G423" i="2"/>
  <c r="I422" i="2"/>
  <c r="H422" i="2"/>
  <c r="G422" i="2"/>
  <c r="I421" i="2"/>
  <c r="H421" i="2"/>
  <c r="G421" i="2"/>
  <c r="I420" i="2"/>
  <c r="H420" i="2"/>
  <c r="G420" i="2"/>
  <c r="I419" i="2"/>
  <c r="H419" i="2"/>
  <c r="G419" i="2"/>
  <c r="I418" i="2"/>
  <c r="H418" i="2"/>
  <c r="G418" i="2"/>
  <c r="I417" i="2"/>
  <c r="H417" i="2"/>
  <c r="G417" i="2"/>
  <c r="I416" i="2"/>
  <c r="H416" i="2"/>
  <c r="G416" i="2"/>
  <c r="I415" i="2"/>
  <c r="H415" i="2"/>
  <c r="G415" i="2"/>
  <c r="I410" i="2"/>
  <c r="H410" i="2"/>
  <c r="G410" i="2"/>
  <c r="I409" i="2"/>
  <c r="H409" i="2"/>
  <c r="G409" i="2"/>
  <c r="I408" i="2"/>
  <c r="H408" i="2"/>
  <c r="G408" i="2"/>
  <c r="I407" i="2"/>
  <c r="H407" i="2"/>
  <c r="G407" i="2"/>
  <c r="I396" i="2"/>
  <c r="H396" i="2"/>
  <c r="G396" i="2"/>
  <c r="I393" i="2"/>
  <c r="H393" i="2"/>
  <c r="G393" i="2"/>
  <c r="I392" i="2"/>
  <c r="H392" i="2"/>
  <c r="G392" i="2"/>
  <c r="I391" i="2"/>
  <c r="H391" i="2"/>
  <c r="G391" i="2"/>
  <c r="I390" i="2"/>
  <c r="H390" i="2"/>
  <c r="G390" i="2"/>
  <c r="I389" i="2"/>
  <c r="H389" i="2"/>
  <c r="G389" i="2"/>
  <c r="I388" i="2"/>
  <c r="H388" i="2"/>
  <c r="G388" i="2"/>
  <c r="I387" i="2"/>
  <c r="H387" i="2"/>
  <c r="G387" i="2"/>
  <c r="I347" i="2"/>
  <c r="H347" i="2"/>
  <c r="G347" i="2"/>
  <c r="I346" i="2"/>
  <c r="H346" i="2"/>
  <c r="G346" i="2"/>
  <c r="I345" i="2"/>
  <c r="H345" i="2"/>
  <c r="G345" i="2"/>
  <c r="I344" i="2"/>
  <c r="H344" i="2"/>
  <c r="G344" i="2"/>
  <c r="I343" i="2"/>
  <c r="H343" i="2"/>
  <c r="G343" i="2"/>
  <c r="I342" i="2"/>
  <c r="H342" i="2"/>
  <c r="G342" i="2"/>
  <c r="I341" i="2"/>
  <c r="H341" i="2"/>
  <c r="G341" i="2"/>
  <c r="I263" i="2"/>
  <c r="H263" i="2"/>
  <c r="G263" i="2"/>
  <c r="I262" i="2"/>
  <c r="H262" i="2"/>
  <c r="G262" i="2"/>
  <c r="I256" i="2"/>
  <c r="H256" i="2"/>
  <c r="G256" i="2"/>
  <c r="I255" i="2"/>
  <c r="H255" i="2"/>
  <c r="G255" i="2"/>
  <c r="I249" i="2"/>
  <c r="H249" i="2"/>
  <c r="G249" i="2"/>
  <c r="I248" i="2"/>
  <c r="H248" i="2"/>
  <c r="G248" i="2"/>
  <c r="I247" i="2"/>
  <c r="H247" i="2"/>
  <c r="G247" i="2"/>
  <c r="I246" i="2"/>
  <c r="H246" i="2"/>
  <c r="G246" i="2"/>
  <c r="I245" i="2"/>
  <c r="H245" i="2"/>
  <c r="G245" i="2"/>
  <c r="I244" i="2"/>
  <c r="H244" i="2"/>
  <c r="G244" i="2"/>
  <c r="I243" i="2"/>
  <c r="H243" i="2"/>
  <c r="G243" i="2"/>
  <c r="I242" i="2"/>
  <c r="H242" i="2"/>
  <c r="G242" i="2"/>
  <c r="I233" i="2"/>
  <c r="H233" i="2"/>
  <c r="G233" i="2"/>
  <c r="I232" i="2"/>
  <c r="H232" i="2"/>
  <c r="G232" i="2"/>
  <c r="I231" i="2"/>
  <c r="H231" i="2"/>
  <c r="G231" i="2"/>
  <c r="I230" i="2"/>
  <c r="H230" i="2"/>
  <c r="G230" i="2"/>
  <c r="I229" i="2"/>
  <c r="H229" i="2"/>
  <c r="G229" i="2"/>
  <c r="I176" i="2"/>
  <c r="H176" i="2"/>
  <c r="G176" i="2"/>
  <c r="I174" i="2"/>
  <c r="H174" i="2"/>
  <c r="G174" i="2"/>
  <c r="I173" i="2"/>
  <c r="H173" i="2"/>
  <c r="G173" i="2"/>
  <c r="I172" i="2"/>
  <c r="H172" i="2"/>
  <c r="G172" i="2"/>
  <c r="I171" i="2"/>
  <c r="H171" i="2"/>
  <c r="G171" i="2"/>
  <c r="I160" i="2"/>
  <c r="H160" i="2"/>
  <c r="G160" i="2"/>
  <c r="I159" i="2"/>
  <c r="H159" i="2"/>
  <c r="G159" i="2"/>
  <c r="I158" i="2"/>
  <c r="H158" i="2"/>
  <c r="G158" i="2"/>
  <c r="I157" i="2"/>
  <c r="H157" i="2"/>
  <c r="G157" i="2"/>
  <c r="I156" i="2"/>
  <c r="H156" i="2"/>
  <c r="G156" i="2"/>
  <c r="I155" i="2"/>
  <c r="H155" i="2"/>
  <c r="G155" i="2"/>
  <c r="I122" i="2"/>
  <c r="H122" i="2"/>
  <c r="G122" i="2"/>
  <c r="I121" i="2"/>
  <c r="H121" i="2"/>
  <c r="G121" i="2"/>
  <c r="I102" i="2"/>
  <c r="H102" i="2"/>
  <c r="G102" i="2"/>
  <c r="I101" i="2"/>
  <c r="H101" i="2"/>
  <c r="G101" i="2"/>
  <c r="H495" i="2"/>
  <c r="G495" i="2"/>
  <c r="I498" i="2"/>
  <c r="H498" i="2"/>
  <c r="G498" i="2"/>
  <c r="I497" i="2"/>
  <c r="H497" i="2"/>
  <c r="G497" i="2"/>
  <c r="I496" i="2"/>
  <c r="H496" i="2"/>
  <c r="G496" i="2"/>
  <c r="I495" i="2"/>
  <c r="I494" i="2"/>
  <c r="H494" i="2"/>
  <c r="G494" i="2"/>
  <c r="I493" i="2"/>
  <c r="H493" i="2"/>
  <c r="G493" i="2"/>
  <c r="I518" i="2"/>
  <c r="H518" i="2"/>
  <c r="G518" i="2"/>
  <c r="I517" i="2"/>
  <c r="H517" i="2"/>
  <c r="G517" i="2"/>
  <c r="I516" i="2"/>
  <c r="H516" i="2"/>
  <c r="G516" i="2"/>
  <c r="I515" i="2"/>
  <c r="H515" i="2"/>
  <c r="G515" i="2"/>
  <c r="I514" i="2"/>
  <c r="H514" i="2"/>
  <c r="G514" i="2"/>
  <c r="I523" i="2"/>
  <c r="H523" i="2"/>
  <c r="G523" i="2"/>
  <c r="I551" i="2"/>
  <c r="H551" i="2"/>
  <c r="G551" i="2"/>
  <c r="I550" i="2"/>
  <c r="H550" i="2"/>
  <c r="G550" i="2"/>
  <c r="I549" i="2"/>
  <c r="H549" i="2"/>
  <c r="G549" i="2"/>
  <c r="I548" i="2"/>
  <c r="H548" i="2"/>
  <c r="G548" i="2"/>
  <c r="I547" i="2"/>
  <c r="H547" i="2"/>
  <c r="G547" i="2"/>
  <c r="I546" i="2"/>
  <c r="H546" i="2"/>
  <c r="G546" i="2"/>
  <c r="I545" i="2"/>
  <c r="H545" i="2"/>
  <c r="G545" i="2"/>
  <c r="I544" i="2"/>
  <c r="H544" i="2"/>
  <c r="G544" i="2"/>
  <c r="I543" i="2"/>
  <c r="H543" i="2"/>
  <c r="G543" i="2"/>
  <c r="I542" i="2"/>
  <c r="H542" i="2"/>
  <c r="G542" i="2"/>
  <c r="I541" i="2"/>
  <c r="H541" i="2"/>
  <c r="G541" i="2"/>
  <c r="I540" i="2"/>
  <c r="H540" i="2"/>
  <c r="G540" i="2"/>
  <c r="I539" i="2"/>
  <c r="H539" i="2"/>
  <c r="G539" i="2"/>
  <c r="I538" i="2"/>
  <c r="H538" i="2"/>
  <c r="G538" i="2"/>
  <c r="I537" i="2"/>
  <c r="H537" i="2"/>
  <c r="G537" i="2"/>
  <c r="I536" i="2"/>
  <c r="H536" i="2"/>
  <c r="G536" i="2"/>
  <c r="I535" i="2"/>
  <c r="H535" i="2"/>
  <c r="G535" i="2"/>
  <c r="I534" i="2"/>
  <c r="H534" i="2"/>
  <c r="G534" i="2"/>
  <c r="I533" i="2"/>
  <c r="H533" i="2"/>
  <c r="G533" i="2"/>
  <c r="I532" i="2"/>
  <c r="H532" i="2"/>
  <c r="G532" i="2"/>
  <c r="I531" i="2"/>
  <c r="H531" i="2"/>
  <c r="G531" i="2"/>
  <c r="I571" i="2"/>
  <c r="H571" i="2"/>
  <c r="G571" i="2"/>
  <c r="I570" i="2"/>
  <c r="H570" i="2"/>
  <c r="G570" i="2"/>
  <c r="I569" i="2"/>
  <c r="H569" i="2"/>
  <c r="G569" i="2"/>
  <c r="I568" i="2"/>
  <c r="H568" i="2"/>
  <c r="G568" i="2"/>
  <c r="I567" i="2"/>
  <c r="H567" i="2"/>
  <c r="G567" i="2"/>
  <c r="I566" i="2"/>
  <c r="H566" i="2"/>
  <c r="G566" i="2"/>
  <c r="I565" i="2"/>
  <c r="H565" i="2"/>
  <c r="G565" i="2"/>
  <c r="I564" i="2"/>
  <c r="H564" i="2"/>
  <c r="G564" i="2"/>
  <c r="I563" i="2"/>
  <c r="H563" i="2"/>
  <c r="G563" i="2"/>
  <c r="I562" i="2"/>
  <c r="H562" i="2"/>
  <c r="G562" i="2"/>
  <c r="I561" i="2"/>
  <c r="H561" i="2"/>
  <c r="G561" i="2"/>
  <c r="I560" i="2"/>
  <c r="H560" i="2"/>
  <c r="G560" i="2"/>
  <c r="I90" i="2"/>
  <c r="H90" i="2"/>
  <c r="G90" i="2"/>
  <c r="I89" i="2"/>
  <c r="H89" i="2"/>
  <c r="G89" i="2"/>
  <c r="I88" i="2"/>
  <c r="H88" i="2"/>
  <c r="G88" i="2"/>
  <c r="I87" i="2"/>
  <c r="H87" i="2"/>
  <c r="G87" i="2"/>
  <c r="I64" i="2"/>
  <c r="H64" i="2"/>
  <c r="G64" i="2"/>
  <c r="I63" i="2"/>
  <c r="H63" i="2"/>
  <c r="G63" i="2"/>
  <c r="I53" i="2"/>
  <c r="H53" i="2"/>
  <c r="G53" i="2"/>
  <c r="I52" i="2"/>
  <c r="H52" i="2"/>
  <c r="G52" i="2"/>
  <c r="I51" i="2"/>
  <c r="H51" i="2"/>
  <c r="G51" i="2"/>
  <c r="I50" i="2"/>
  <c r="H50" i="2"/>
  <c r="G50" i="2"/>
  <c r="I49" i="2"/>
  <c r="H49" i="2"/>
  <c r="G49" i="2"/>
  <c r="I48" i="2"/>
  <c r="H48" i="2"/>
  <c r="G48" i="2"/>
  <c r="I47" i="2"/>
  <c r="H47" i="2"/>
  <c r="G47" i="2"/>
  <c r="I46" i="2"/>
  <c r="H46" i="2"/>
  <c r="G46" i="2"/>
  <c r="I45" i="2"/>
  <c r="H45" i="2"/>
  <c r="G45" i="2"/>
  <c r="I44" i="2"/>
  <c r="H44" i="2"/>
  <c r="G44" i="2"/>
  <c r="I43" i="2"/>
  <c r="H43" i="2"/>
  <c r="G43" i="2"/>
  <c r="I42" i="2"/>
  <c r="H42" i="2"/>
  <c r="G42" i="2"/>
  <c r="I24" i="2"/>
  <c r="H24" i="2"/>
  <c r="I23" i="2"/>
  <c r="H23" i="2"/>
  <c r="I14" i="2"/>
  <c r="H14" i="2"/>
  <c r="I8" i="2"/>
  <c r="H8" i="2"/>
  <c r="G8" i="2"/>
  <c r="I7" i="2"/>
  <c r="H7" i="2"/>
  <c r="G7" i="2"/>
  <c r="I6" i="2"/>
  <c r="H6" i="2"/>
  <c r="G6" i="2"/>
  <c r="I5" i="2"/>
  <c r="H5" i="2"/>
  <c r="G5" i="2"/>
  <c r="I4" i="2"/>
  <c r="H4" i="2"/>
  <c r="G4" i="2"/>
  <c r="I3" i="2"/>
  <c r="H3" i="2"/>
  <c r="G3" i="2"/>
  <c r="I2" i="2"/>
  <c r="H2" i="2"/>
  <c r="G2" i="2"/>
  <c r="I386" i="2"/>
  <c r="I384" i="2"/>
  <c r="I379" i="2"/>
  <c r="I368" i="2"/>
  <c r="I398" i="2"/>
  <c r="I399" i="2"/>
  <c r="I471" i="2"/>
  <c r="I499" i="2"/>
  <c r="I500" i="2"/>
  <c r="I501" i="2"/>
  <c r="I502" i="2"/>
  <c r="I503" i="2"/>
  <c r="I504" i="2"/>
  <c r="I505" i="2"/>
  <c r="I506" i="2"/>
  <c r="I507" i="2"/>
  <c r="I508" i="2"/>
  <c r="I509" i="2"/>
  <c r="I510" i="2"/>
  <c r="I511" i="2"/>
  <c r="I512" i="2"/>
  <c r="I513" i="2"/>
  <c r="I442" i="2"/>
  <c r="I443" i="2"/>
  <c r="I444" i="2"/>
  <c r="I445" i="2"/>
  <c r="I446" i="2"/>
  <c r="I447" i="2"/>
  <c r="I448" i="2"/>
  <c r="I449" i="2"/>
  <c r="I450" i="2"/>
  <c r="I451" i="2"/>
  <c r="I452" i="2"/>
  <c r="I453" i="2"/>
  <c r="I454" i="2"/>
  <c r="I455" i="2"/>
  <c r="I456" i="2"/>
  <c r="I457" i="2"/>
  <c r="I458" i="2"/>
  <c r="I338" i="2"/>
  <c r="I337" i="2"/>
  <c r="I336" i="2"/>
  <c r="I335" i="2"/>
  <c r="I334" i="2"/>
  <c r="I333" i="2"/>
  <c r="I332" i="2"/>
  <c r="I331" i="2"/>
  <c r="I330" i="2"/>
  <c r="I329" i="2"/>
  <c r="I328" i="2"/>
  <c r="I327" i="2"/>
  <c r="I326" i="2"/>
  <c r="I325" i="2"/>
  <c r="I324" i="2"/>
  <c r="I323" i="2"/>
  <c r="I322" i="2"/>
  <c r="I321" i="2"/>
  <c r="I320" i="2"/>
  <c r="I319" i="2"/>
  <c r="I318" i="2"/>
  <c r="I317" i="2"/>
  <c r="I316" i="2"/>
  <c r="I315" i="2"/>
  <c r="I314" i="2"/>
  <c r="I313" i="2"/>
  <c r="I312" i="2"/>
  <c r="I311" i="2"/>
  <c r="I310" i="2"/>
  <c r="I309" i="2"/>
  <c r="I308" i="2"/>
  <c r="I307" i="2"/>
  <c r="I306" i="2"/>
  <c r="I305" i="2"/>
  <c r="I304" i="2"/>
  <c r="I303" i="2"/>
  <c r="I302" i="2"/>
  <c r="I301" i="2"/>
  <c r="I300" i="2"/>
  <c r="I299" i="2"/>
  <c r="I298" i="2"/>
  <c r="I297" i="2"/>
  <c r="I296" i="2"/>
  <c r="I295" i="2"/>
  <c r="I294" i="2"/>
  <c r="I293" i="2"/>
  <c r="I292" i="2"/>
  <c r="I291" i="2"/>
  <c r="I290" i="2"/>
  <c r="I289" i="2"/>
  <c r="I288" i="2"/>
  <c r="I287" i="2"/>
  <c r="I286" i="2"/>
  <c r="I285" i="2"/>
  <c r="I284" i="2"/>
  <c r="I283" i="2"/>
  <c r="I282" i="2"/>
  <c r="I281" i="2"/>
  <c r="I280" i="2"/>
  <c r="I279" i="2"/>
  <c r="I278" i="2"/>
  <c r="I277" i="2"/>
  <c r="I276" i="2"/>
  <c r="I275" i="2"/>
  <c r="I274" i="2"/>
  <c r="I273" i="2"/>
  <c r="I272" i="2"/>
  <c r="I271" i="2"/>
  <c r="I270" i="2"/>
  <c r="I269" i="2"/>
  <c r="I369" i="2"/>
  <c r="I380" i="2"/>
  <c r="I381" i="2"/>
  <c r="I382" i="2"/>
  <c r="I383" i="2"/>
  <c r="I177" i="2"/>
  <c r="I178" i="2"/>
  <c r="I179" i="2"/>
  <c r="I180" i="2"/>
  <c r="I181" i="2"/>
  <c r="I182" i="2"/>
  <c r="I183" i="2"/>
  <c r="I184" i="2"/>
  <c r="I185" i="2"/>
  <c r="I186" i="2"/>
  <c r="I187" i="2"/>
  <c r="I188" i="2"/>
  <c r="I189" i="2"/>
  <c r="I190" i="2"/>
  <c r="I191" i="2"/>
  <c r="I192" i="2"/>
  <c r="I193" i="2"/>
  <c r="I194" i="2"/>
  <c r="I195" i="2"/>
  <c r="I196" i="2"/>
  <c r="I197" i="2"/>
  <c r="I198" i="2"/>
  <c r="I199" i="2"/>
  <c r="I200" i="2"/>
  <c r="I201" i="2"/>
  <c r="I202" i="2"/>
  <c r="I203" i="2"/>
  <c r="I204" i="2"/>
  <c r="I205" i="2"/>
  <c r="I206" i="2"/>
  <c r="I207" i="2"/>
  <c r="I208" i="2"/>
  <c r="I209" i="2"/>
  <c r="I210" i="2"/>
  <c r="I211" i="2"/>
  <c r="I212" i="2"/>
  <c r="I213" i="2"/>
  <c r="I214" i="2"/>
  <c r="I215" i="2"/>
  <c r="I216" i="2"/>
  <c r="I217" i="2"/>
  <c r="I218" i="2"/>
  <c r="I219" i="2"/>
  <c r="I220" i="2"/>
  <c r="I221" i="2"/>
  <c r="I222" i="2"/>
  <c r="I223" i="2"/>
  <c r="I224" i="2"/>
  <c r="I225" i="2"/>
  <c r="I226" i="2"/>
  <c r="I227" i="2"/>
  <c r="I228" i="2"/>
  <c r="I123" i="2"/>
  <c r="I124" i="2"/>
  <c r="I125" i="2"/>
  <c r="I126" i="2"/>
  <c r="I127" i="2"/>
  <c r="I128" i="2"/>
  <c r="I129" i="2"/>
  <c r="I130" i="2"/>
  <c r="I131" i="2"/>
  <c r="I132" i="2"/>
  <c r="I133" i="2"/>
  <c r="I134" i="2"/>
  <c r="I135" i="2"/>
  <c r="I136" i="2"/>
  <c r="I137" i="2"/>
  <c r="I138" i="2"/>
  <c r="I139" i="2"/>
  <c r="I140" i="2"/>
  <c r="I141" i="2"/>
  <c r="I142" i="2"/>
  <c r="I143" i="2"/>
  <c r="I144" i="2"/>
  <c r="I145" i="2"/>
  <c r="I146" i="2"/>
  <c r="I147" i="2"/>
  <c r="I148" i="2"/>
  <c r="I149" i="2"/>
  <c r="I150" i="2"/>
  <c r="I151" i="2"/>
  <c r="I152" i="2"/>
  <c r="I153" i="2"/>
  <c r="I154" i="2"/>
  <c r="I103" i="2"/>
  <c r="I104" i="2"/>
  <c r="I105" i="2"/>
  <c r="I106" i="2"/>
  <c r="I107" i="2"/>
  <c r="I108" i="2"/>
  <c r="I109" i="2"/>
  <c r="I110" i="2"/>
  <c r="I111" i="2"/>
  <c r="I112" i="2"/>
  <c r="I113" i="2"/>
  <c r="I114" i="2"/>
  <c r="I115" i="2"/>
  <c r="I116" i="2"/>
  <c r="I117" i="2"/>
  <c r="I118" i="2"/>
  <c r="I119" i="2"/>
  <c r="I120" i="2"/>
  <c r="I65" i="2"/>
  <c r="I66" i="2"/>
  <c r="I67" i="2"/>
  <c r="I68" i="2"/>
  <c r="I69" i="2"/>
  <c r="I70" i="2"/>
  <c r="I71" i="2"/>
  <c r="I72" i="2"/>
  <c r="I73" i="2"/>
  <c r="I74" i="2"/>
  <c r="I75" i="2"/>
  <c r="I76" i="2"/>
  <c r="I77" i="2"/>
  <c r="I78" i="2"/>
  <c r="I79" i="2"/>
  <c r="I80" i="2"/>
  <c r="I81" i="2"/>
  <c r="I82" i="2"/>
  <c r="I83" i="2"/>
  <c r="I84" i="2"/>
  <c r="I85" i="2"/>
  <c r="I86" i="2"/>
  <c r="I25" i="2"/>
  <c r="I26" i="2"/>
  <c r="I27" i="2"/>
  <c r="I28" i="2"/>
  <c r="I29" i="2"/>
  <c r="I30" i="2"/>
  <c r="I31" i="2"/>
  <c r="I32" i="2"/>
  <c r="I33" i="2"/>
  <c r="I34" i="2"/>
  <c r="I35" i="2"/>
  <c r="I36" i="2"/>
  <c r="I37" i="2"/>
  <c r="I38" i="2"/>
  <c r="I39" i="2"/>
  <c r="I40" i="2"/>
  <c r="I41" i="2"/>
  <c r="I352" i="2"/>
  <c r="H527" i="2"/>
  <c r="G271" i="2"/>
  <c r="H271" i="2"/>
  <c r="I552" i="2"/>
  <c r="I553" i="2"/>
  <c r="I554" i="2"/>
  <c r="I555" i="2"/>
  <c r="I556" i="2"/>
  <c r="I557" i="2"/>
  <c r="I558" i="2"/>
  <c r="I559" i="2"/>
  <c r="I519" i="2"/>
  <c r="I520" i="2"/>
  <c r="I521" i="2"/>
  <c r="I522" i="2"/>
  <c r="I524" i="2"/>
  <c r="I525" i="2"/>
  <c r="I526" i="2"/>
  <c r="I527" i="2"/>
  <c r="I528" i="2"/>
  <c r="I529" i="2"/>
  <c r="I530" i="2"/>
  <c r="I473" i="2"/>
  <c r="I474" i="2"/>
  <c r="I475" i="2"/>
  <c r="I476" i="2"/>
  <c r="I477" i="2"/>
  <c r="I478" i="2"/>
  <c r="I479" i="2"/>
  <c r="I482" i="2"/>
  <c r="I483" i="2"/>
  <c r="I484" i="2"/>
  <c r="I485" i="2"/>
  <c r="I488" i="2"/>
  <c r="I489" i="2"/>
  <c r="I490" i="2"/>
  <c r="I491" i="2"/>
  <c r="I492" i="2"/>
  <c r="I472" i="2"/>
  <c r="I460" i="2"/>
  <c r="I461" i="2"/>
  <c r="I462" i="2"/>
  <c r="I463" i="2"/>
  <c r="I464" i="2"/>
  <c r="I465" i="2"/>
  <c r="I466" i="2"/>
  <c r="I467" i="2"/>
  <c r="I401" i="2"/>
  <c r="I402" i="2"/>
  <c r="I403" i="2"/>
  <c r="I404" i="2"/>
  <c r="I405" i="2"/>
  <c r="I406" i="2"/>
  <c r="I411" i="2"/>
  <c r="I412" i="2"/>
  <c r="I413" i="2"/>
  <c r="I414" i="2"/>
  <c r="I400" i="2"/>
  <c r="I394" i="2"/>
  <c r="I395" i="2"/>
  <c r="I397" i="2"/>
  <c r="I385" i="2"/>
  <c r="I340" i="2"/>
  <c r="I348" i="2"/>
  <c r="I349" i="2"/>
  <c r="I350" i="2"/>
  <c r="I351" i="2"/>
  <c r="I353" i="2"/>
  <c r="I354" i="2"/>
  <c r="I355" i="2"/>
  <c r="I356" i="2"/>
  <c r="I357" i="2"/>
  <c r="I358" i="2"/>
  <c r="I359" i="2"/>
  <c r="I360" i="2"/>
  <c r="I361" i="2"/>
  <c r="I362" i="2"/>
  <c r="I363" i="2"/>
  <c r="I364" i="2"/>
  <c r="I365" i="2"/>
  <c r="I366" i="2"/>
  <c r="I367" i="2"/>
  <c r="I339" i="2"/>
  <c r="I234" i="2"/>
  <c r="I235" i="2"/>
  <c r="I236" i="2"/>
  <c r="I237" i="2"/>
  <c r="I238" i="2"/>
  <c r="I239" i="2"/>
  <c r="I240" i="2"/>
  <c r="I241" i="2"/>
  <c r="I250" i="2"/>
  <c r="I251" i="2"/>
  <c r="I252" i="2"/>
  <c r="I253" i="2"/>
  <c r="I254" i="2"/>
  <c r="I257" i="2"/>
  <c r="I258" i="2"/>
  <c r="I259" i="2"/>
  <c r="I260" i="2"/>
  <c r="I261" i="2"/>
  <c r="I264" i="2"/>
  <c r="I265" i="2"/>
  <c r="I266" i="2"/>
  <c r="I267" i="2"/>
  <c r="I268" i="2"/>
  <c r="I161" i="2"/>
  <c r="I162" i="2"/>
  <c r="I163" i="2"/>
  <c r="I164" i="2"/>
  <c r="I165" i="2"/>
  <c r="I166" i="2"/>
  <c r="I167" i="2"/>
  <c r="I168" i="2"/>
  <c r="I169" i="2"/>
  <c r="I170" i="2"/>
  <c r="I175" i="2"/>
  <c r="G54" i="2"/>
  <c r="G55" i="2"/>
  <c r="G56" i="2"/>
  <c r="G57" i="2"/>
  <c r="G58" i="2"/>
  <c r="G59" i="2"/>
  <c r="G60" i="2"/>
  <c r="G61" i="2"/>
  <c r="G62" i="2"/>
  <c r="G65" i="2"/>
  <c r="G66" i="2"/>
  <c r="G67" i="2"/>
  <c r="G68" i="2"/>
  <c r="G69" i="2"/>
  <c r="G70" i="2"/>
  <c r="G71" i="2"/>
  <c r="G72" i="2"/>
  <c r="G73" i="2"/>
  <c r="G74" i="2"/>
  <c r="G75" i="2"/>
  <c r="G76" i="2"/>
  <c r="G77" i="2"/>
  <c r="G78" i="2"/>
  <c r="G79" i="2"/>
  <c r="G80" i="2"/>
  <c r="G81" i="2"/>
  <c r="G82" i="2"/>
  <c r="G83" i="2"/>
  <c r="G84" i="2"/>
  <c r="G85" i="2"/>
  <c r="G86" i="2"/>
  <c r="G91" i="2"/>
  <c r="G92" i="2"/>
  <c r="G93" i="2"/>
  <c r="G94" i="2"/>
  <c r="G95" i="2"/>
  <c r="G96" i="2"/>
  <c r="G97" i="2"/>
  <c r="G98" i="2"/>
  <c r="G99" i="2"/>
  <c r="G100" i="2"/>
  <c r="G103" i="2"/>
  <c r="G104" i="2"/>
  <c r="G105" i="2"/>
  <c r="G106" i="2"/>
  <c r="G107" i="2"/>
  <c r="G108" i="2"/>
  <c r="G109" i="2"/>
  <c r="G110" i="2"/>
  <c r="G111" i="2"/>
  <c r="G112" i="2"/>
  <c r="G113" i="2"/>
  <c r="G114" i="2"/>
  <c r="G115" i="2"/>
  <c r="G116" i="2"/>
  <c r="G117" i="2"/>
  <c r="G118" i="2"/>
  <c r="G119" i="2"/>
  <c r="G120" i="2"/>
  <c r="G123" i="2"/>
  <c r="G124" i="2"/>
  <c r="G125" i="2"/>
  <c r="G126" i="2"/>
  <c r="G127" i="2"/>
  <c r="G128" i="2"/>
  <c r="G129" i="2"/>
  <c r="G130" i="2"/>
  <c r="G131" i="2"/>
  <c r="G132" i="2"/>
  <c r="G133" i="2"/>
  <c r="G134" i="2"/>
  <c r="G135" i="2"/>
  <c r="G136" i="2"/>
  <c r="G137" i="2"/>
  <c r="G138" i="2"/>
  <c r="G139" i="2"/>
  <c r="G140" i="2"/>
  <c r="G141" i="2"/>
  <c r="G142" i="2"/>
  <c r="G143" i="2"/>
  <c r="G144" i="2"/>
  <c r="G145" i="2"/>
  <c r="G146" i="2"/>
  <c r="G147" i="2"/>
  <c r="G148" i="2"/>
  <c r="G149" i="2"/>
  <c r="G150" i="2"/>
  <c r="G151" i="2"/>
  <c r="G152" i="2"/>
  <c r="G153" i="2"/>
  <c r="G154" i="2"/>
  <c r="G161" i="2"/>
  <c r="G162" i="2"/>
  <c r="G163" i="2"/>
  <c r="G164" i="2"/>
  <c r="G165" i="2"/>
  <c r="G166" i="2"/>
  <c r="G167" i="2"/>
  <c r="G168" i="2"/>
  <c r="G169" i="2"/>
  <c r="G170" i="2"/>
  <c r="G175" i="2"/>
  <c r="G177" i="2"/>
  <c r="G178" i="2"/>
  <c r="G179" i="2"/>
  <c r="G180" i="2"/>
  <c r="G181" i="2"/>
  <c r="G182" i="2"/>
  <c r="G183" i="2"/>
  <c r="G184" i="2"/>
  <c r="G185" i="2"/>
  <c r="G186" i="2"/>
  <c r="G187" i="2"/>
  <c r="G188" i="2"/>
  <c r="G189" i="2"/>
  <c r="G190" i="2"/>
  <c r="G191" i="2"/>
  <c r="G192" i="2"/>
  <c r="G193" i="2"/>
  <c r="G194" i="2"/>
  <c r="G195" i="2"/>
  <c r="G196" i="2"/>
  <c r="G197" i="2"/>
  <c r="G198" i="2"/>
  <c r="G199" i="2"/>
  <c r="G200" i="2"/>
  <c r="G201" i="2"/>
  <c r="G202" i="2"/>
  <c r="G203" i="2"/>
  <c r="G204" i="2"/>
  <c r="G205" i="2"/>
  <c r="G206" i="2"/>
  <c r="G207" i="2"/>
  <c r="G208" i="2"/>
  <c r="G209" i="2"/>
  <c r="G210" i="2"/>
  <c r="G211" i="2"/>
  <c r="G212" i="2"/>
  <c r="G213" i="2"/>
  <c r="G214" i="2"/>
  <c r="G215" i="2"/>
  <c r="G216" i="2"/>
  <c r="G217" i="2"/>
  <c r="G218" i="2"/>
  <c r="G219" i="2"/>
  <c r="G220" i="2"/>
  <c r="G221" i="2"/>
  <c r="G222" i="2"/>
  <c r="G223" i="2"/>
  <c r="G224" i="2"/>
  <c r="G225" i="2"/>
  <c r="G226" i="2"/>
  <c r="G227" i="2"/>
  <c r="G228" i="2"/>
  <c r="G234" i="2"/>
  <c r="G235" i="2"/>
  <c r="G236" i="2"/>
  <c r="G237" i="2"/>
  <c r="G238" i="2"/>
  <c r="G239" i="2"/>
  <c r="G240" i="2"/>
  <c r="G241" i="2"/>
  <c r="G250" i="2"/>
  <c r="G251" i="2"/>
  <c r="G252" i="2"/>
  <c r="G253" i="2"/>
  <c r="G254" i="2"/>
  <c r="G257" i="2"/>
  <c r="G258" i="2"/>
  <c r="G259" i="2"/>
  <c r="G260" i="2"/>
  <c r="G261" i="2"/>
  <c r="G264" i="2"/>
  <c r="G265" i="2"/>
  <c r="G266" i="2"/>
  <c r="G267" i="2"/>
  <c r="G268" i="2"/>
  <c r="G269" i="2"/>
  <c r="G270" i="2"/>
  <c r="G273" i="2"/>
  <c r="G274" i="2"/>
  <c r="G272" i="2"/>
  <c r="G275" i="2"/>
  <c r="G276" i="2"/>
  <c r="G277" i="2"/>
  <c r="G278" i="2"/>
  <c r="G279" i="2"/>
  <c r="G280" i="2"/>
  <c r="G283" i="2"/>
  <c r="G281" i="2"/>
  <c r="G282" i="2"/>
  <c r="G284" i="2"/>
  <c r="G285" i="2"/>
  <c r="G286" i="2"/>
  <c r="G287" i="2"/>
  <c r="G288" i="2"/>
  <c r="G289" i="2"/>
  <c r="G290" i="2"/>
  <c r="G291" i="2"/>
  <c r="G292" i="2"/>
  <c r="G293" i="2"/>
  <c r="G294" i="2"/>
  <c r="G295" i="2"/>
  <c r="G296" i="2"/>
  <c r="G297" i="2"/>
  <c r="G298" i="2"/>
  <c r="G299" i="2"/>
  <c r="G300" i="2"/>
  <c r="G301" i="2"/>
  <c r="G302" i="2"/>
  <c r="G303" i="2"/>
  <c r="G304" i="2"/>
  <c r="G305" i="2"/>
  <c r="G306" i="2"/>
  <c r="G307" i="2"/>
  <c r="G308" i="2"/>
  <c r="G309" i="2"/>
  <c r="G310" i="2"/>
  <c r="G311" i="2"/>
  <c r="G312" i="2"/>
  <c r="G313" i="2"/>
  <c r="G314" i="2"/>
  <c r="G315" i="2"/>
  <c r="G316" i="2"/>
  <c r="G317" i="2"/>
  <c r="G318" i="2"/>
  <c r="G319" i="2"/>
  <c r="G320" i="2"/>
  <c r="G321" i="2"/>
  <c r="G322" i="2"/>
  <c r="G323" i="2"/>
  <c r="G324" i="2"/>
  <c r="G325" i="2"/>
  <c r="G326" i="2"/>
  <c r="G327" i="2"/>
  <c r="G328" i="2"/>
  <c r="G329" i="2"/>
  <c r="G330" i="2"/>
  <c r="G331" i="2"/>
  <c r="G332" i="2"/>
  <c r="G333" i="2"/>
  <c r="G334" i="2"/>
  <c r="G335" i="2"/>
  <c r="G336" i="2"/>
  <c r="G337" i="2"/>
  <c r="G338" i="2"/>
  <c r="G339" i="2"/>
  <c r="G340" i="2"/>
  <c r="G348" i="2"/>
  <c r="G349" i="2"/>
  <c r="G350" i="2"/>
  <c r="G351" i="2"/>
  <c r="G352" i="2"/>
  <c r="G353" i="2"/>
  <c r="G354" i="2"/>
  <c r="G355" i="2"/>
  <c r="G356" i="2"/>
  <c r="G357" i="2"/>
  <c r="G358" i="2"/>
  <c r="G359" i="2"/>
  <c r="G360" i="2"/>
  <c r="G361" i="2"/>
  <c r="G362" i="2"/>
  <c r="G363" i="2"/>
  <c r="G364" i="2"/>
  <c r="G365" i="2"/>
  <c r="G366" i="2"/>
  <c r="G367" i="2"/>
  <c r="G368" i="2"/>
  <c r="G369" i="2"/>
  <c r="G370" i="2"/>
  <c r="G371" i="2"/>
  <c r="G372" i="2"/>
  <c r="G373" i="2"/>
  <c r="G374" i="2"/>
  <c r="G375" i="2"/>
  <c r="G376" i="2"/>
  <c r="G377" i="2"/>
  <c r="G378" i="2"/>
  <c r="G379" i="2"/>
  <c r="G380" i="2"/>
  <c r="G381" i="2"/>
  <c r="G382" i="2"/>
  <c r="G383" i="2"/>
  <c r="G384" i="2"/>
  <c r="G385" i="2"/>
  <c r="G386" i="2"/>
  <c r="G394" i="2"/>
  <c r="G395" i="2"/>
  <c r="G397" i="2"/>
  <c r="G398" i="2"/>
  <c r="G399" i="2"/>
  <c r="G400" i="2"/>
  <c r="G401" i="2"/>
  <c r="G402" i="2"/>
  <c r="G403" i="2"/>
  <c r="G404" i="2"/>
  <c r="G405" i="2"/>
  <c r="G406" i="2"/>
  <c r="G411" i="2"/>
  <c r="G412" i="2"/>
  <c r="G413" i="2"/>
  <c r="G414" i="2"/>
  <c r="G442" i="2"/>
  <c r="G443" i="2"/>
  <c r="G444" i="2"/>
  <c r="G445" i="2"/>
  <c r="G446" i="2"/>
  <c r="G447" i="2"/>
  <c r="G448" i="2"/>
  <c r="G449" i="2"/>
  <c r="G450" i="2"/>
  <c r="G451" i="2"/>
  <c r="G452" i="2"/>
  <c r="G453" i="2"/>
  <c r="G454" i="2"/>
  <c r="G455" i="2"/>
  <c r="G456" i="2"/>
  <c r="G457" i="2"/>
  <c r="G458" i="2"/>
  <c r="G460" i="2"/>
  <c r="G461" i="2"/>
  <c r="G462" i="2"/>
  <c r="G463" i="2"/>
  <c r="G464" i="2"/>
  <c r="G465" i="2"/>
  <c r="G466" i="2"/>
  <c r="G467" i="2"/>
  <c r="G471" i="2"/>
  <c r="G472" i="2"/>
  <c r="G473" i="2"/>
  <c r="G474" i="2"/>
  <c r="G475" i="2"/>
  <c r="G476" i="2"/>
  <c r="G477" i="2"/>
  <c r="G478" i="2"/>
  <c r="G479" i="2"/>
  <c r="G482" i="2"/>
  <c r="G483" i="2"/>
  <c r="G484" i="2"/>
  <c r="G485" i="2"/>
  <c r="G488" i="2"/>
  <c r="G489" i="2"/>
  <c r="G490" i="2"/>
  <c r="G491" i="2"/>
  <c r="G492" i="2"/>
  <c r="G499" i="2"/>
  <c r="G500" i="2"/>
  <c r="G501" i="2"/>
  <c r="G502" i="2"/>
  <c r="G503" i="2"/>
  <c r="G504" i="2"/>
  <c r="G505" i="2"/>
  <c r="G506" i="2"/>
  <c r="G507" i="2"/>
  <c r="G508" i="2"/>
  <c r="G509" i="2"/>
  <c r="G510" i="2"/>
  <c r="G511" i="2"/>
  <c r="G512" i="2"/>
  <c r="G513" i="2"/>
  <c r="G519" i="2"/>
  <c r="G520" i="2"/>
  <c r="G521" i="2"/>
  <c r="G522" i="2"/>
  <c r="G524" i="2"/>
  <c r="G525" i="2"/>
  <c r="G526" i="2"/>
  <c r="G527" i="2"/>
  <c r="G528" i="2"/>
  <c r="G529" i="2"/>
  <c r="G530" i="2"/>
  <c r="G552" i="2"/>
  <c r="G553" i="2"/>
  <c r="G554" i="2"/>
  <c r="G555" i="2"/>
  <c r="G556" i="2"/>
  <c r="G557" i="2"/>
  <c r="G558" i="2"/>
  <c r="G559" i="2"/>
  <c r="I91" i="2"/>
  <c r="I92" i="2"/>
  <c r="I93" i="2"/>
  <c r="I94" i="2"/>
  <c r="I95" i="2"/>
  <c r="I96" i="2"/>
  <c r="I97" i="2"/>
  <c r="I98" i="2"/>
  <c r="I99" i="2"/>
  <c r="I100" i="2"/>
  <c r="I54" i="2"/>
  <c r="I55" i="2"/>
  <c r="I56" i="2"/>
  <c r="I57" i="2"/>
  <c r="I58" i="2"/>
  <c r="I59" i="2"/>
  <c r="I60" i="2"/>
  <c r="I61" i="2"/>
  <c r="I62" i="2"/>
  <c r="I9" i="2"/>
  <c r="I10" i="2"/>
  <c r="I11" i="2"/>
  <c r="I12" i="2"/>
  <c r="I13" i="2"/>
  <c r="I15" i="2"/>
  <c r="I16" i="2"/>
  <c r="I17" i="2"/>
  <c r="I18" i="2"/>
  <c r="I19" i="2"/>
  <c r="I20" i="2"/>
  <c r="I21" i="2"/>
  <c r="I22" i="2"/>
  <c r="H9" i="2"/>
  <c r="H10" i="2"/>
  <c r="H11" i="2"/>
  <c r="H12" i="2"/>
  <c r="H13" i="2"/>
  <c r="H15" i="2"/>
  <c r="H16" i="2"/>
  <c r="H17" i="2"/>
  <c r="H18" i="2"/>
  <c r="H19" i="2"/>
  <c r="H20" i="2"/>
  <c r="H21" i="2"/>
  <c r="H22" i="2"/>
  <c r="H25" i="2"/>
  <c r="H26" i="2"/>
  <c r="H27" i="2"/>
  <c r="H28" i="2"/>
  <c r="H29" i="2"/>
  <c r="H30" i="2"/>
  <c r="H31" i="2"/>
  <c r="H32" i="2"/>
  <c r="H33" i="2"/>
  <c r="H34" i="2"/>
  <c r="H35" i="2"/>
  <c r="H36" i="2"/>
  <c r="H37" i="2"/>
  <c r="H38" i="2"/>
  <c r="H39" i="2"/>
  <c r="H40" i="2"/>
  <c r="H41" i="2"/>
  <c r="H54" i="2"/>
  <c r="H55" i="2"/>
  <c r="H56" i="2"/>
  <c r="H57" i="2"/>
  <c r="H58" i="2"/>
  <c r="H59" i="2"/>
  <c r="H60" i="2"/>
  <c r="H61" i="2"/>
  <c r="H62" i="2"/>
  <c r="H65" i="2"/>
  <c r="H66" i="2"/>
  <c r="H67" i="2"/>
  <c r="H68" i="2"/>
  <c r="H69" i="2"/>
  <c r="H70" i="2"/>
  <c r="H71" i="2"/>
  <c r="H72" i="2"/>
  <c r="H73" i="2"/>
  <c r="H74" i="2"/>
  <c r="H75" i="2"/>
  <c r="H76" i="2"/>
  <c r="H77" i="2"/>
  <c r="H78" i="2"/>
  <c r="H79" i="2"/>
  <c r="H80" i="2"/>
  <c r="H81" i="2"/>
  <c r="H82" i="2"/>
  <c r="H83" i="2"/>
  <c r="H84" i="2"/>
  <c r="H85" i="2"/>
  <c r="H86" i="2"/>
  <c r="H91" i="2"/>
  <c r="H92" i="2"/>
  <c r="H93" i="2"/>
  <c r="H94" i="2"/>
  <c r="H95" i="2"/>
  <c r="H96" i="2"/>
  <c r="H97" i="2"/>
  <c r="H98" i="2"/>
  <c r="H99" i="2"/>
  <c r="H100" i="2"/>
  <c r="H103" i="2"/>
  <c r="H104" i="2"/>
  <c r="H105" i="2"/>
  <c r="H106" i="2"/>
  <c r="H107" i="2"/>
  <c r="H108" i="2"/>
  <c r="H109" i="2"/>
  <c r="H110" i="2"/>
  <c r="H111" i="2"/>
  <c r="H112" i="2"/>
  <c r="H113" i="2"/>
  <c r="H114" i="2"/>
  <c r="H115" i="2"/>
  <c r="H116" i="2"/>
  <c r="H117" i="2"/>
  <c r="H118" i="2"/>
  <c r="H119" i="2"/>
  <c r="H120" i="2"/>
  <c r="H123" i="2"/>
  <c r="H124" i="2"/>
  <c r="H125" i="2"/>
  <c r="H126" i="2"/>
  <c r="H127" i="2"/>
  <c r="H128" i="2"/>
  <c r="H129" i="2"/>
  <c r="H130" i="2"/>
  <c r="H131" i="2"/>
  <c r="H132" i="2"/>
  <c r="H133" i="2"/>
  <c r="H134" i="2"/>
  <c r="H135" i="2"/>
  <c r="H136" i="2"/>
  <c r="H137" i="2"/>
  <c r="H138" i="2"/>
  <c r="H139" i="2"/>
  <c r="H140" i="2"/>
  <c r="H141" i="2"/>
  <c r="H142" i="2"/>
  <c r="H143" i="2"/>
  <c r="H144" i="2"/>
  <c r="H145" i="2"/>
  <c r="H146" i="2"/>
  <c r="H147" i="2"/>
  <c r="H148" i="2"/>
  <c r="H149" i="2"/>
  <c r="H150" i="2"/>
  <c r="H151" i="2"/>
  <c r="H152" i="2"/>
  <c r="H153" i="2"/>
  <c r="H154" i="2"/>
  <c r="H161" i="2"/>
  <c r="H162" i="2"/>
  <c r="H163" i="2"/>
  <c r="H164" i="2"/>
  <c r="H165" i="2"/>
  <c r="H166" i="2"/>
  <c r="H167" i="2"/>
  <c r="H168" i="2"/>
  <c r="H169" i="2"/>
  <c r="H170" i="2"/>
  <c r="H175" i="2"/>
  <c r="H177" i="2"/>
  <c r="H178" i="2"/>
  <c r="H179" i="2"/>
  <c r="H180" i="2"/>
  <c r="H181" i="2"/>
  <c r="H182" i="2"/>
  <c r="H183" i="2"/>
  <c r="H184" i="2"/>
  <c r="H185" i="2"/>
  <c r="H186" i="2"/>
  <c r="H187" i="2"/>
  <c r="H188" i="2"/>
  <c r="H189" i="2"/>
  <c r="H190" i="2"/>
  <c r="H191" i="2"/>
  <c r="H192" i="2"/>
  <c r="H193" i="2"/>
  <c r="H194" i="2"/>
  <c r="H195" i="2"/>
  <c r="H196" i="2"/>
  <c r="H197" i="2"/>
  <c r="H198" i="2"/>
  <c r="H199" i="2"/>
  <c r="H200" i="2"/>
  <c r="H201" i="2"/>
  <c r="H202" i="2"/>
  <c r="H203" i="2"/>
  <c r="H204" i="2"/>
  <c r="H205" i="2"/>
  <c r="H206" i="2"/>
  <c r="H207" i="2"/>
  <c r="H208" i="2"/>
  <c r="H209" i="2"/>
  <c r="H210" i="2"/>
  <c r="H211" i="2"/>
  <c r="H212" i="2"/>
  <c r="H213" i="2"/>
  <c r="H214" i="2"/>
  <c r="H215" i="2"/>
  <c r="H216" i="2"/>
  <c r="H217" i="2"/>
  <c r="H218" i="2"/>
  <c r="H219" i="2"/>
  <c r="H220" i="2"/>
  <c r="H221" i="2"/>
  <c r="H222" i="2"/>
  <c r="H223" i="2"/>
  <c r="H224" i="2"/>
  <c r="H225" i="2"/>
  <c r="H226" i="2"/>
  <c r="H227" i="2"/>
  <c r="H228" i="2"/>
  <c r="H234" i="2"/>
  <c r="H235" i="2"/>
  <c r="H236" i="2"/>
  <c r="H237" i="2"/>
  <c r="H238" i="2"/>
  <c r="H239" i="2"/>
  <c r="H240" i="2"/>
  <c r="H241" i="2"/>
  <c r="H250" i="2"/>
  <c r="H251" i="2"/>
  <c r="H252" i="2"/>
  <c r="H253" i="2"/>
  <c r="H254" i="2"/>
  <c r="H257" i="2"/>
  <c r="H258" i="2"/>
  <c r="H259" i="2"/>
  <c r="H260" i="2"/>
  <c r="H261" i="2"/>
  <c r="H264" i="2"/>
  <c r="H265" i="2"/>
  <c r="H266" i="2"/>
  <c r="H267" i="2"/>
  <c r="H268" i="2"/>
  <c r="H269" i="2"/>
  <c r="H270" i="2"/>
  <c r="H273" i="2"/>
  <c r="H274" i="2"/>
  <c r="H272" i="2"/>
  <c r="H275" i="2"/>
  <c r="H276" i="2"/>
  <c r="H277" i="2"/>
  <c r="H278" i="2"/>
  <c r="H279" i="2"/>
  <c r="H280" i="2"/>
  <c r="H283" i="2"/>
  <c r="H281" i="2"/>
  <c r="H282" i="2"/>
  <c r="H284" i="2"/>
  <c r="H285" i="2"/>
  <c r="H286" i="2"/>
  <c r="H287" i="2"/>
  <c r="H288" i="2"/>
  <c r="H289" i="2"/>
  <c r="H290" i="2"/>
  <c r="H291" i="2"/>
  <c r="H292" i="2"/>
  <c r="H293" i="2"/>
  <c r="H294" i="2"/>
  <c r="H295" i="2"/>
  <c r="H296" i="2"/>
  <c r="H297" i="2"/>
  <c r="H298" i="2"/>
  <c r="H299" i="2"/>
  <c r="H300" i="2"/>
  <c r="H301" i="2"/>
  <c r="H302" i="2"/>
  <c r="H303" i="2"/>
  <c r="H304" i="2"/>
  <c r="H305" i="2"/>
  <c r="H306" i="2"/>
  <c r="H307" i="2"/>
  <c r="H308" i="2"/>
  <c r="H309" i="2"/>
  <c r="H310" i="2"/>
  <c r="H311" i="2"/>
  <c r="H312" i="2"/>
  <c r="H313" i="2"/>
  <c r="H314" i="2"/>
  <c r="H315" i="2"/>
  <c r="H316" i="2"/>
  <c r="H317" i="2"/>
  <c r="H318" i="2"/>
  <c r="H319" i="2"/>
  <c r="H320" i="2"/>
  <c r="H321" i="2"/>
  <c r="H322" i="2"/>
  <c r="H323" i="2"/>
  <c r="H324" i="2"/>
  <c r="H325" i="2"/>
  <c r="H326" i="2"/>
  <c r="H327" i="2"/>
  <c r="H328" i="2"/>
  <c r="H329" i="2"/>
  <c r="H330" i="2"/>
  <c r="H331" i="2"/>
  <c r="H332" i="2"/>
  <c r="H333" i="2"/>
  <c r="H334" i="2"/>
  <c r="H335" i="2"/>
  <c r="H336" i="2"/>
  <c r="H337" i="2"/>
  <c r="H338" i="2"/>
  <c r="H339" i="2"/>
  <c r="H340" i="2"/>
  <c r="H348" i="2"/>
  <c r="H349" i="2"/>
  <c r="H350" i="2"/>
  <c r="H351" i="2"/>
  <c r="H352" i="2"/>
  <c r="H353" i="2"/>
  <c r="H354" i="2"/>
  <c r="H355" i="2"/>
  <c r="H356" i="2"/>
  <c r="H357" i="2"/>
  <c r="H358" i="2"/>
  <c r="H359" i="2"/>
  <c r="H360" i="2"/>
  <c r="H361" i="2"/>
  <c r="H362" i="2"/>
  <c r="H363" i="2"/>
  <c r="H364" i="2"/>
  <c r="H365" i="2"/>
  <c r="H366" i="2"/>
  <c r="H367" i="2"/>
  <c r="H368" i="2"/>
  <c r="H369" i="2"/>
  <c r="H370" i="2"/>
  <c r="H371" i="2"/>
  <c r="H372" i="2"/>
  <c r="H373" i="2"/>
  <c r="H374" i="2"/>
  <c r="H375" i="2"/>
  <c r="H376" i="2"/>
  <c r="H377" i="2"/>
  <c r="H378" i="2"/>
  <c r="H379" i="2"/>
  <c r="H380" i="2"/>
  <c r="H381" i="2"/>
  <c r="H382" i="2"/>
  <c r="H383" i="2"/>
  <c r="H384" i="2"/>
  <c r="H385" i="2"/>
  <c r="H386" i="2"/>
  <c r="H394" i="2"/>
  <c r="H395" i="2"/>
  <c r="H397" i="2"/>
  <c r="H398" i="2"/>
  <c r="H399" i="2"/>
  <c r="H400" i="2"/>
  <c r="H401" i="2"/>
  <c r="H402" i="2"/>
  <c r="H403" i="2"/>
  <c r="H404" i="2"/>
  <c r="H405" i="2"/>
  <c r="H406" i="2"/>
  <c r="H411" i="2"/>
  <c r="H412" i="2"/>
  <c r="H413" i="2"/>
  <c r="H414" i="2"/>
  <c r="H442" i="2"/>
  <c r="H443" i="2"/>
  <c r="H444" i="2"/>
  <c r="H445" i="2"/>
  <c r="H446" i="2"/>
  <c r="H447" i="2"/>
  <c r="H448" i="2"/>
  <c r="H449" i="2"/>
  <c r="H450" i="2"/>
  <c r="H451" i="2"/>
  <c r="H452" i="2"/>
  <c r="H453" i="2"/>
  <c r="H454" i="2"/>
  <c r="H455" i="2"/>
  <c r="H456" i="2"/>
  <c r="H457" i="2"/>
  <c r="H458" i="2"/>
  <c r="H460" i="2"/>
  <c r="H461" i="2"/>
  <c r="H462" i="2"/>
  <c r="H463" i="2"/>
  <c r="H464" i="2"/>
  <c r="H465" i="2"/>
  <c r="H466" i="2"/>
  <c r="H467" i="2"/>
  <c r="H471" i="2"/>
  <c r="H472" i="2"/>
  <c r="H473" i="2"/>
  <c r="H474" i="2"/>
  <c r="H475" i="2"/>
  <c r="H476" i="2"/>
  <c r="H477" i="2"/>
  <c r="H478" i="2"/>
  <c r="H479" i="2"/>
  <c r="H482" i="2"/>
  <c r="H483" i="2"/>
  <c r="H484" i="2"/>
  <c r="H485" i="2"/>
  <c r="H488" i="2"/>
  <c r="H489" i="2"/>
  <c r="H490" i="2"/>
  <c r="H491" i="2"/>
  <c r="H492" i="2"/>
  <c r="H499" i="2"/>
  <c r="H500" i="2"/>
  <c r="H501" i="2"/>
  <c r="H502" i="2"/>
  <c r="H503" i="2"/>
  <c r="H504" i="2"/>
  <c r="H505" i="2"/>
  <c r="H506" i="2"/>
  <c r="H507" i="2"/>
  <c r="H508" i="2"/>
  <c r="H509" i="2"/>
  <c r="H510" i="2"/>
  <c r="H511" i="2"/>
  <c r="H512" i="2"/>
  <c r="H513" i="2"/>
  <c r="H519" i="2"/>
  <c r="H520" i="2"/>
  <c r="H521" i="2"/>
  <c r="H522" i="2"/>
  <c r="H524" i="2"/>
  <c r="H525" i="2"/>
  <c r="H526" i="2"/>
  <c r="H528" i="2"/>
  <c r="H529" i="2"/>
  <c r="H530" i="2"/>
  <c r="H552" i="2"/>
  <c r="H553" i="2"/>
  <c r="H554" i="2"/>
  <c r="H555" i="2"/>
  <c r="H556" i="2"/>
  <c r="H557" i="2"/>
  <c r="H558" i="2"/>
  <c r="H559" i="2"/>
  <c r="G26" i="2"/>
  <c r="G27" i="2"/>
  <c r="G28" i="2"/>
  <c r="G29" i="2"/>
  <c r="G30" i="2"/>
  <c r="G31" i="2"/>
  <c r="G32" i="2"/>
  <c r="G33" i="2"/>
  <c r="G34" i="2"/>
  <c r="G35" i="2"/>
  <c r="G36" i="2"/>
  <c r="G37" i="2"/>
  <c r="G38" i="2"/>
  <c r="G39" i="2"/>
  <c r="G40" i="2"/>
  <c r="G41" i="2"/>
  <c r="G25" i="2"/>
  <c r="H8" i="1" l="1"/>
  <c r="I23" i="1"/>
  <c r="I19" i="1"/>
  <c r="I18" i="1"/>
  <c r="I27" i="1"/>
  <c r="I26" i="1"/>
  <c r="I25" i="1"/>
  <c r="I24" i="1"/>
  <c r="I13" i="1"/>
  <c r="I14" i="1"/>
  <c r="I15" i="1"/>
  <c r="I16" i="1"/>
  <c r="I17" i="1"/>
  <c r="I12" i="1"/>
  <c r="I20" i="1" l="1"/>
  <c r="I21" i="1" s="1"/>
  <c r="I28" i="1"/>
  <c r="I33" i="1" s="1"/>
  <c r="I45" i="1" s="1"/>
  <c r="E45" i="1" l="1"/>
  <c r="I39" i="1"/>
  <c r="I34" i="1"/>
  <c r="I35" i="1" s="1"/>
  <c r="I36" i="1" s="1"/>
  <c r="I37" i="1" s="1"/>
  <c r="I38" i="1" s="1"/>
  <c r="I42" i="1" s="1"/>
  <c r="I43" i="1" s="1"/>
  <c r="I46" i="1" s="1"/>
  <c r="I47" i="1" s="1"/>
  <c r="B48" i="1" s="1"/>
</calcChain>
</file>

<file path=xl/sharedStrings.xml><?xml version="1.0" encoding="utf-8"?>
<sst xmlns="http://schemas.openxmlformats.org/spreadsheetml/2006/main" count="2355" uniqueCount="745">
  <si>
    <t>GHVP-5 Form: Payment Standards and Rent Calculation</t>
  </si>
  <si>
    <t>FORM INSTRUCTIONS</t>
  </si>
  <si>
    <t>Barrow</t>
  </si>
  <si>
    <t>Chatham</t>
  </si>
  <si>
    <t>Coweta</t>
  </si>
  <si>
    <t>Fayette</t>
  </si>
  <si>
    <t>Heard</t>
  </si>
  <si>
    <t>Newton</t>
  </si>
  <si>
    <t>Richmond</t>
  </si>
  <si>
    <t>Bartow</t>
  </si>
  <si>
    <t>Cherokee</t>
  </si>
  <si>
    <t>Dawson</t>
  </si>
  <si>
    <t>Forsyth</t>
  </si>
  <si>
    <t>Henry</t>
  </si>
  <si>
    <t>Paulding</t>
  </si>
  <si>
    <t>Rockdale</t>
  </si>
  <si>
    <t>Bibb</t>
  </si>
  <si>
    <t>Clayton</t>
  </si>
  <si>
    <t>Dekalb</t>
  </si>
  <si>
    <t>Fulton</t>
  </si>
  <si>
    <t>Jasper</t>
  </si>
  <si>
    <t>Pickens</t>
  </si>
  <si>
    <t>Spalding</t>
  </si>
  <si>
    <t>Carroll</t>
  </si>
  <si>
    <t>Cobb</t>
  </si>
  <si>
    <t>Douglas</t>
  </si>
  <si>
    <t>Gwinnett</t>
  </si>
  <si>
    <t>Muscogee</t>
  </si>
  <si>
    <t>Pike</t>
  </si>
  <si>
    <t>Walton</t>
  </si>
  <si>
    <t>GHVP UTILITY ALLOWANCE SCHEDULE</t>
  </si>
  <si>
    <t>Utility Type</t>
  </si>
  <si>
    <t>Efficiency</t>
  </si>
  <si>
    <t>One Bedroom</t>
  </si>
  <si>
    <t>Two Bedroom</t>
  </si>
  <si>
    <t>Three Bedroom</t>
  </si>
  <si>
    <t>Four Bedroom</t>
  </si>
  <si>
    <t>Five Bedroom</t>
  </si>
  <si>
    <t xml:space="preserve">Electricity  </t>
  </si>
  <si>
    <t>Heat Pump</t>
  </si>
  <si>
    <t>Gas (Heating or Cooking)</t>
  </si>
  <si>
    <t>Water</t>
  </si>
  <si>
    <t>Sewer</t>
  </si>
  <si>
    <t>Trash</t>
  </si>
  <si>
    <t>No action is required for this section. These calculations help with program determinations in Part Three.</t>
  </si>
  <si>
    <t>Important program calculations that identify the rent share and whether housing meets GHVP program standards.</t>
  </si>
  <si>
    <t>Households with income may exceed the Payment Standard as long as their total contribution remains affordable. Households with zero income may not exceed the Payment Standard in order to avoid excessive financial burden.</t>
  </si>
  <si>
    <t>DBHDD seeks to maintain household affordability and facilitate GHVP clients' eventual transfer to federally-funded programs. DBHDD may at its sole discretion choose to approve individuals that exceed these limits when better alternatives are unavailable.</t>
  </si>
  <si>
    <t>If you have questions about the results from this form, please contact your DBHDD Regional Field Office</t>
  </si>
  <si>
    <t>If you experience technical issues with this form, please contact the DBHDD Office of Supportive Housing.</t>
  </si>
  <si>
    <t>GEORGIA HOUSING VOUCHER PROGRAM</t>
  </si>
  <si>
    <t>GHVP-5 FORM: Payment Standards and Calculating GHVP Assistance</t>
  </si>
  <si>
    <t>Notice to Proceed #</t>
  </si>
  <si>
    <t>Part One: Household Information</t>
  </si>
  <si>
    <t>Please select from the dropdowns:</t>
  </si>
  <si>
    <t>New Lease or Lease Renewal:</t>
  </si>
  <si>
    <t>Select County &amp; ZIP Code, if applicable:</t>
  </si>
  <si>
    <t>Type in the County or select from the dropdown. If the county has SAFMRs, please also select the proper ZIP Code.</t>
  </si>
  <si>
    <t>Select Housing Size:</t>
  </si>
  <si>
    <t>Payment Standard:</t>
  </si>
  <si>
    <t>BR Code:</t>
  </si>
  <si>
    <t>Household Member Names, Age, and Monthly Income</t>
  </si>
  <si>
    <t>Name of Each Individual</t>
  </si>
  <si>
    <t>Age</t>
  </si>
  <si>
    <t>Wages and Salaries</t>
  </si>
  <si>
    <t>Interest Income</t>
  </si>
  <si>
    <t>SSI/SSDI Benefits</t>
  </si>
  <si>
    <t>Child Support</t>
  </si>
  <si>
    <t>Other Income</t>
  </si>
  <si>
    <t>Total</t>
  </si>
  <si>
    <t>a</t>
  </si>
  <si>
    <t>b</t>
  </si>
  <si>
    <t>c</t>
  </si>
  <si>
    <t>d</t>
  </si>
  <si>
    <t>e</t>
  </si>
  <si>
    <t>f</t>
  </si>
  <si>
    <t>g</t>
  </si>
  <si>
    <t>h</t>
  </si>
  <si>
    <t>Check HUD's Income Limits  - may not exceed 50% of AMI</t>
  </si>
  <si>
    <t>Total Monthly Income</t>
  </si>
  <si>
    <t>Total Tenant Payment (TTP) (Total Monthly Income x 30%)</t>
  </si>
  <si>
    <t>Utility Allowance (UA)</t>
  </si>
  <si>
    <t>Paid by Tenant?</t>
  </si>
  <si>
    <t>Allowances</t>
  </si>
  <si>
    <t>Instructions: Please identify which utility types the household will be responsible for paying by typing "Yes" or selecting it from the dropdown for each utility type.</t>
  </si>
  <si>
    <t>Total Utility Allowance</t>
  </si>
  <si>
    <r>
      <t>Contract Rent to Owner (</t>
    </r>
    <r>
      <rPr>
        <i/>
        <sz val="9"/>
        <rFont val="Arial"/>
        <family val="2"/>
      </rPr>
      <t>Rent Amount on Lease Contract</t>
    </r>
    <r>
      <rPr>
        <sz val="9"/>
        <rFont val="Arial"/>
        <family val="2"/>
      </rPr>
      <t>)</t>
    </r>
  </si>
  <si>
    <r>
      <t xml:space="preserve">Part Two: </t>
    </r>
    <r>
      <rPr>
        <sz val="9"/>
        <rFont val="Arial"/>
        <family val="2"/>
      </rPr>
      <t>Program Calculations (Automated)</t>
    </r>
  </si>
  <si>
    <t>Gross Rent Amount (Contract Rent to Owner + Utility Allowance)</t>
  </si>
  <si>
    <t>Actual Payment Standard (Lesser of Payment Standard and Gross Rent)</t>
  </si>
  <si>
    <t>Maximum GHVP Subsidy (Actual Payment Standard - TPP)</t>
  </si>
  <si>
    <t>Gross Rent minus Maximum Subsidy (Gross Rent - Maximum GHVP Subsidy)</t>
  </si>
  <si>
    <t>Gross Rent minus Contribution (Gross Rent - Gross Rent minus Maximum Subsidy)</t>
  </si>
  <si>
    <t>Total Voucher Subsidy (Lesser of Maximum GHVP Subsidy and Gross Rent Less Contribution)</t>
  </si>
  <si>
    <t>Maximum Total Household Contribution for Renewals (Monthly Adjusted Income x 40%)</t>
  </si>
  <si>
    <r>
      <t xml:space="preserve">Part Three: </t>
    </r>
    <r>
      <rPr>
        <sz val="9"/>
        <rFont val="Arial"/>
        <family val="2"/>
      </rPr>
      <t>GHVP and Household Payment Amounts &amp; Income Burden Calculations</t>
    </r>
  </si>
  <si>
    <t>GHVP Payment Amount to Landlord/Property Owner</t>
  </si>
  <si>
    <t>Household Payment Amount to Landlord/Property Owner</t>
  </si>
  <si>
    <t>Percentage of Payment Standard</t>
  </si>
  <si>
    <t>Estimated Total Household Contribution (Household Rent Responsibility + Utility Allowance)</t>
  </si>
  <si>
    <t>% of Income toward Rent and Utilities (Total Family Contribution / Monthly Adjusted Income)</t>
  </si>
  <si>
    <t>Head of Household Signature</t>
  </si>
  <si>
    <t>Provider Signature</t>
  </si>
  <si>
    <t>Date (mm/dd/yyyy):</t>
  </si>
  <si>
    <t>The information presented on this form is true and complete to the best of the signed parties' knowledge. Signing this form authorizes the disclosure of the contained information to DBHDD.</t>
  </si>
  <si>
    <t>County</t>
  </si>
  <si>
    <t>0 Br</t>
  </si>
  <si>
    <t>1 Br</t>
  </si>
  <si>
    <t>2 Br</t>
  </si>
  <si>
    <t>3 Br</t>
  </si>
  <si>
    <t>4 Br</t>
  </si>
  <si>
    <t>5 Br</t>
  </si>
  <si>
    <t>6 Br</t>
  </si>
  <si>
    <t>7 Br</t>
  </si>
  <si>
    <t>Source (Internal Use)</t>
  </si>
  <si>
    <t>Appling</t>
  </si>
  <si>
    <t>DCA</t>
  </si>
  <si>
    <t>Atkinson</t>
  </si>
  <si>
    <t>Bacon</t>
  </si>
  <si>
    <t>Baker</t>
  </si>
  <si>
    <t>Baldwin</t>
  </si>
  <si>
    <t>Banks</t>
  </si>
  <si>
    <t>Barrow 30011</t>
  </si>
  <si>
    <t xml:space="preserve"> HUD SAFMR</t>
  </si>
  <si>
    <t>Barrow 30548</t>
  </si>
  <si>
    <t>Barrow 30620</t>
  </si>
  <si>
    <t>Barrow 30680</t>
  </si>
  <si>
    <t>Barrow 30666</t>
  </si>
  <si>
    <t>Bartow 30103</t>
  </si>
  <si>
    <t>Bartow 30184</t>
  </si>
  <si>
    <t>Bartow 30137</t>
  </si>
  <si>
    <t>Bartow 30120</t>
  </si>
  <si>
    <t>Bartow 30121</t>
  </si>
  <si>
    <t>Bartow 30123</t>
  </si>
  <si>
    <t>Bartow 30145</t>
  </si>
  <si>
    <t>Bartow 30178</t>
  </si>
  <si>
    <t>Ben Hill</t>
  </si>
  <si>
    <t>Berrien</t>
  </si>
  <si>
    <t>Bibb 31020</t>
  </si>
  <si>
    <t>Bibb 31052</t>
  </si>
  <si>
    <t>Bibb 31066</t>
  </si>
  <si>
    <t>Bibb 31201</t>
  </si>
  <si>
    <t>Bibb 31203</t>
  </si>
  <si>
    <t>Bibb 31204</t>
  </si>
  <si>
    <t>Bibb 31205</t>
  </si>
  <si>
    <t>Bibb 31206</t>
  </si>
  <si>
    <t>Bibb 31207</t>
  </si>
  <si>
    <t>Bibb 31209</t>
  </si>
  <si>
    <t>Bibb 31210</t>
  </si>
  <si>
    <t>Bibb 31211</t>
  </si>
  <si>
    <t>Bibb 31213</t>
  </si>
  <si>
    <t>Bibb 31216</t>
  </si>
  <si>
    <t>Bibb 31217</t>
  </si>
  <si>
    <t>Bibb 31220</t>
  </si>
  <si>
    <t>Bibb 31221</t>
  </si>
  <si>
    <t>HUD FMR</t>
  </si>
  <si>
    <t>Bleckley</t>
  </si>
  <si>
    <t>Brantley</t>
  </si>
  <si>
    <t>Brooks</t>
  </si>
  <si>
    <t>Bryan</t>
  </si>
  <si>
    <t>Bulloch</t>
  </si>
  <si>
    <t>Burke</t>
  </si>
  <si>
    <t>Butts</t>
  </si>
  <si>
    <t>Calhoun</t>
  </si>
  <si>
    <t>Camden</t>
  </si>
  <si>
    <t>Candler</t>
  </si>
  <si>
    <t>Carroll 30108</t>
  </si>
  <si>
    <t>Carroll 30112</t>
  </si>
  <si>
    <t>Carroll 30116</t>
  </si>
  <si>
    <t>Carroll 30117</t>
  </si>
  <si>
    <t>Carroll 30118</t>
  </si>
  <si>
    <t>Carroll 30170</t>
  </si>
  <si>
    <t>Carroll 30179</t>
  </si>
  <si>
    <t>Carroll 30180</t>
  </si>
  <si>
    <t>Carroll 30185</t>
  </si>
  <si>
    <t>Catoosa</t>
  </si>
  <si>
    <t>Charlton</t>
  </si>
  <si>
    <t>Chatham 31302</t>
  </si>
  <si>
    <t>HUD SAFMR</t>
  </si>
  <si>
    <t>Chatham 31322</t>
  </si>
  <si>
    <t>Chatham 31328</t>
  </si>
  <si>
    <t>Chatham 31401</t>
  </si>
  <si>
    <t>Chatham 31402</t>
  </si>
  <si>
    <t>Chatham 31403</t>
  </si>
  <si>
    <t>Chatham 31404</t>
  </si>
  <si>
    <t>Chatham 31405</t>
  </si>
  <si>
    <t>Chatham 31406</t>
  </si>
  <si>
    <t>Chatham 31407</t>
  </si>
  <si>
    <t>Chatham 31408</t>
  </si>
  <si>
    <t>Chatham 31409</t>
  </si>
  <si>
    <t>Chatham 31410</t>
  </si>
  <si>
    <t>Chatham 31411</t>
  </si>
  <si>
    <t>Chatham 31412</t>
  </si>
  <si>
    <t>Chatham 31414</t>
  </si>
  <si>
    <t>Chatham 31415</t>
  </si>
  <si>
    <t>Chatham 31416</t>
  </si>
  <si>
    <t>Chatham 31418</t>
  </si>
  <si>
    <t>Chatham 31419</t>
  </si>
  <si>
    <t>Chatham 31420</t>
  </si>
  <si>
    <t>Chatham 31421</t>
  </si>
  <si>
    <t>Chattahoochee</t>
  </si>
  <si>
    <t>Chattooga</t>
  </si>
  <si>
    <t>Cherokee 30102</t>
  </si>
  <si>
    <t>Cherokee 30107</t>
  </si>
  <si>
    <t>Cherokee 30114</t>
  </si>
  <si>
    <t>Cherokee 30115</t>
  </si>
  <si>
    <t>Cherokee 30142</t>
  </si>
  <si>
    <t>Cherokee 30146</t>
  </si>
  <si>
    <t>Cherokee 30169</t>
  </si>
  <si>
    <t>Cherokee 30183</t>
  </si>
  <si>
    <t>Cherokee 30188</t>
  </si>
  <si>
    <t>Cherokee 30189</t>
  </si>
  <si>
    <t>Clarke</t>
  </si>
  <si>
    <t>Clay</t>
  </si>
  <si>
    <t>Clayton 30215</t>
  </si>
  <si>
    <t>Clayton 30228</t>
  </si>
  <si>
    <t>Clayton 30236</t>
  </si>
  <si>
    <t>Clayton 30237</t>
  </si>
  <si>
    <t>Clayton 30238</t>
  </si>
  <si>
    <t>Clayton 30250</t>
  </si>
  <si>
    <t>Clayton 30260</t>
  </si>
  <si>
    <t>Clayton 30273</t>
  </si>
  <si>
    <t>Clayton 30274</t>
  </si>
  <si>
    <t>Clayton 30281</t>
  </si>
  <si>
    <t>Clayton 30287</t>
  </si>
  <si>
    <t>Clayton 30288</t>
  </si>
  <si>
    <t>Clayton 30294</t>
  </si>
  <si>
    <t>Clayton 30296</t>
  </si>
  <si>
    <t>Clayton 30297</t>
  </si>
  <si>
    <t>Clayton 30298</t>
  </si>
  <si>
    <t>Clayton 30320</t>
  </si>
  <si>
    <t>Clayton 30349</t>
  </si>
  <si>
    <t>Clinch</t>
  </si>
  <si>
    <t>Cobb 30006</t>
  </si>
  <si>
    <t>Cobb 30007</t>
  </si>
  <si>
    <t>Cobb 30008</t>
  </si>
  <si>
    <t>Cobb 30060</t>
  </si>
  <si>
    <t>Cobb 30061</t>
  </si>
  <si>
    <t>Cobb 30062</t>
  </si>
  <si>
    <t>Cobb 30064</t>
  </si>
  <si>
    <t>Cobb 30065</t>
  </si>
  <si>
    <t>Cobb 30066</t>
  </si>
  <si>
    <t>Cobb 30067</t>
  </si>
  <si>
    <t>Cobb 30068</t>
  </si>
  <si>
    <t>Cobb 30075</t>
  </si>
  <si>
    <t>Cobb 30080</t>
  </si>
  <si>
    <t>Cobb 30081</t>
  </si>
  <si>
    <t>Cobb 30082</t>
  </si>
  <si>
    <t>Cobb 30090</t>
  </si>
  <si>
    <t>Cobb 30101</t>
  </si>
  <si>
    <t>Cobb 30102</t>
  </si>
  <si>
    <t>Cobb 30106</t>
  </si>
  <si>
    <t>Cobb 30111</t>
  </si>
  <si>
    <t>Cobb 30126</t>
  </si>
  <si>
    <t>Cobb 30127</t>
  </si>
  <si>
    <t>Cobb 30141</t>
  </si>
  <si>
    <t>Cobb 30144</t>
  </si>
  <si>
    <t>Cobb 30152</t>
  </si>
  <si>
    <t>Cobb 30156</t>
  </si>
  <si>
    <t>Cobb 30157</t>
  </si>
  <si>
    <t>Cobb 30160</t>
  </si>
  <si>
    <t>Cobb 30168</t>
  </si>
  <si>
    <t>Cobb 30188</t>
  </si>
  <si>
    <t>Cobb 30339</t>
  </si>
  <si>
    <t>Cobb 31139</t>
  </si>
  <si>
    <t>Coffee</t>
  </si>
  <si>
    <t>Colquitt</t>
  </si>
  <si>
    <t>Columbia</t>
  </si>
  <si>
    <t>Cook</t>
  </si>
  <si>
    <t xml:space="preserve">Coweta 30220 </t>
  </si>
  <si>
    <t>Coweta 30259</t>
  </si>
  <si>
    <t>Coweta 30263</t>
  </si>
  <si>
    <t>Coweta 30264</t>
  </si>
  <si>
    <t>Coweta 30265</t>
  </si>
  <si>
    <t>Coweta 30271</t>
  </si>
  <si>
    <t>Coweta 30275</t>
  </si>
  <si>
    <t>Coweta 30276</t>
  </si>
  <si>
    <t>Coweta 30277</t>
  </si>
  <si>
    <t>Coweta 30289</t>
  </si>
  <si>
    <t>Crawford</t>
  </si>
  <si>
    <t>Crisp</t>
  </si>
  <si>
    <t>Dade</t>
  </si>
  <si>
    <t>Dawson 30534</t>
  </si>
  <si>
    <t>Decatur</t>
  </si>
  <si>
    <t>Dekalb 30002</t>
  </si>
  <si>
    <t>Dekalb 30012</t>
  </si>
  <si>
    <t>Dekalb 30021</t>
  </si>
  <si>
    <t>Dekalb 30030</t>
  </si>
  <si>
    <t>Dekalb 30031</t>
  </si>
  <si>
    <t>Dekalb 30032</t>
  </si>
  <si>
    <t>Dekalb 30033</t>
  </si>
  <si>
    <t>Dekalb 30034</t>
  </si>
  <si>
    <t>Dekalb 30035</t>
  </si>
  <si>
    <t>Dekalb 30036</t>
  </si>
  <si>
    <t>Dekalb 30037</t>
  </si>
  <si>
    <t>Dekalb 30038</t>
  </si>
  <si>
    <t>Dekalb 30039</t>
  </si>
  <si>
    <t>Dekalb 30058</t>
  </si>
  <si>
    <t>Dekalb 30072</t>
  </si>
  <si>
    <t>Dekalb 30074</t>
  </si>
  <si>
    <t>Dekalb 30079</t>
  </si>
  <si>
    <t>Dekalb 30083</t>
  </si>
  <si>
    <t>Dekalb 30084</t>
  </si>
  <si>
    <t>Dekalb 30085</t>
  </si>
  <si>
    <t>Dekalb 30086</t>
  </si>
  <si>
    <t>Dekalb 30087</t>
  </si>
  <si>
    <t>Dekalb 30088</t>
  </si>
  <si>
    <t>Dekalb 30094</t>
  </si>
  <si>
    <t>Dekalb 30288</t>
  </si>
  <si>
    <t>Dekalb 30294</t>
  </si>
  <si>
    <t>Dekalb 30306</t>
  </si>
  <si>
    <t>Dekalb 30307</t>
  </si>
  <si>
    <t>Dekalb 30316</t>
  </si>
  <si>
    <t>Dekalb 30317</t>
  </si>
  <si>
    <t>Dekalb 30319</t>
  </si>
  <si>
    <t>Dekalb 30322</t>
  </si>
  <si>
    <t>Dekalb 30324</t>
  </si>
  <si>
    <t>Dekalb 30329</t>
  </si>
  <si>
    <t>Dekalb 30333</t>
  </si>
  <si>
    <t>Dekalb 30338</t>
  </si>
  <si>
    <t>Dekalb 30340</t>
  </si>
  <si>
    <t>Dekalb 30341</t>
  </si>
  <si>
    <t>Dekalb 30345</t>
  </si>
  <si>
    <t>Dekalb 30346</t>
  </si>
  <si>
    <t>Dekalb 30350</t>
  </si>
  <si>
    <t>Dekalb 30356</t>
  </si>
  <si>
    <t>Dekalb 30359</t>
  </si>
  <si>
    <t>Dekalb 30360</t>
  </si>
  <si>
    <t>Dekalb 30362</t>
  </si>
  <si>
    <t>Dekalb 30366</t>
  </si>
  <si>
    <t>Dekalb 31107</t>
  </si>
  <si>
    <t>Dekalb 31119</t>
  </si>
  <si>
    <t>Dekalb 31141</t>
  </si>
  <si>
    <t>Dekalb 31145</t>
  </si>
  <si>
    <t>Dekalb 31146</t>
  </si>
  <si>
    <t>Dekalb 39901</t>
  </si>
  <si>
    <t>DeKalb</t>
  </si>
  <si>
    <t>Dodge</t>
  </si>
  <si>
    <t>Dooly</t>
  </si>
  <si>
    <t>Dougherty</t>
  </si>
  <si>
    <t>Douglas 30122</t>
  </si>
  <si>
    <t>Douglas 30133</t>
  </si>
  <si>
    <t>Douglas 30134</t>
  </si>
  <si>
    <t>Douglas 30135</t>
  </si>
  <si>
    <t>Douglas 30154</t>
  </si>
  <si>
    <t>Douglas 30168</t>
  </si>
  <si>
    <t>Douglas 30180</t>
  </si>
  <si>
    <t>Douglas 30187</t>
  </si>
  <si>
    <t>Early</t>
  </si>
  <si>
    <t>Echols</t>
  </si>
  <si>
    <t>Effingham</t>
  </si>
  <si>
    <t>Elbert</t>
  </si>
  <si>
    <t>Emanuel</t>
  </si>
  <si>
    <t>Evans</t>
  </si>
  <si>
    <t>Fannin</t>
  </si>
  <si>
    <t>Fayette 30205</t>
  </si>
  <si>
    <t>Fayette 30214</t>
  </si>
  <si>
    <t>Fayette 30215</t>
  </si>
  <si>
    <t>Fayette 30269</t>
  </si>
  <si>
    <t>Fayette 30290</t>
  </si>
  <si>
    <t>Floyd</t>
  </si>
  <si>
    <t>Forsyth 30024</t>
  </si>
  <si>
    <t>Forsyth 30028</t>
  </si>
  <si>
    <t>Forsyth 30040</t>
  </si>
  <si>
    <t>Forsyth 30041</t>
  </si>
  <si>
    <t>Forsyth 30506</t>
  </si>
  <si>
    <t>Franklin</t>
  </si>
  <si>
    <t>Fulton 30004</t>
  </si>
  <si>
    <t>Fulton 30005</t>
  </si>
  <si>
    <t>Fulton 30009</t>
  </si>
  <si>
    <t>Fulton 30022</t>
  </si>
  <si>
    <t>Fulton 30023</t>
  </si>
  <si>
    <t>Fulton 30024</t>
  </si>
  <si>
    <t>Fulton 30075</t>
  </si>
  <si>
    <t>Fulton 30076</t>
  </si>
  <si>
    <t>Fulton 30077</t>
  </si>
  <si>
    <t>Fulton 30092</t>
  </si>
  <si>
    <t>Fulton 30097</t>
  </si>
  <si>
    <t>Fulton 30213</t>
  </si>
  <si>
    <t>Fulton 30268</t>
  </si>
  <si>
    <t>Fulton 30272</t>
  </si>
  <si>
    <t>Fulton 30291</t>
  </si>
  <si>
    <t>Fulton 30296</t>
  </si>
  <si>
    <t>Fulton 30301</t>
  </si>
  <si>
    <t>Fulton 30302</t>
  </si>
  <si>
    <t>Fulton 30303</t>
  </si>
  <si>
    <t>Fulton 30304</t>
  </si>
  <si>
    <t>Fulton 30305</t>
  </si>
  <si>
    <t>Fulton 30306</t>
  </si>
  <si>
    <t>Fulton 30307</t>
  </si>
  <si>
    <t>Fulton 30308</t>
  </si>
  <si>
    <t>Fulton 30309</t>
  </si>
  <si>
    <t>Fulton 30310</t>
  </si>
  <si>
    <t>Fulton 30311</t>
  </si>
  <si>
    <t>Fulton 30312</t>
  </si>
  <si>
    <t>Fulton 30313</t>
  </si>
  <si>
    <t>Fulton 30314</t>
  </si>
  <si>
    <t>Fulton 30315</t>
  </si>
  <si>
    <t>Fulton 30316</t>
  </si>
  <si>
    <t>Fulton 30317</t>
  </si>
  <si>
    <t>Fulton 30318</t>
  </si>
  <si>
    <t>Fulton 30319</t>
  </si>
  <si>
    <t>Fulton 30320</t>
  </si>
  <si>
    <t>Fulton 30321</t>
  </si>
  <si>
    <t>Fulton 30324</t>
  </si>
  <si>
    <t>Fulton 30325</t>
  </si>
  <si>
    <t>Fulton 30326</t>
  </si>
  <si>
    <t>Fulton 30327</t>
  </si>
  <si>
    <t>Fulton 30328</t>
  </si>
  <si>
    <t>Fulton 30331</t>
  </si>
  <si>
    <t>Fulton 30332</t>
  </si>
  <si>
    <t>Fulton 30334</t>
  </si>
  <si>
    <t>Fulton 30336</t>
  </si>
  <si>
    <t>Fulton 30337</t>
  </si>
  <si>
    <t>Fulton 30338</t>
  </si>
  <si>
    <t>Fulton 30339</t>
  </si>
  <si>
    <t>Fulton 30342</t>
  </si>
  <si>
    <t>Fulton 30343</t>
  </si>
  <si>
    <t>Fulton 30344</t>
  </si>
  <si>
    <t>Fulton 30349</t>
  </si>
  <si>
    <t>Fulton 30350</t>
  </si>
  <si>
    <t>Fulton 30354</t>
  </si>
  <si>
    <t>Fulton 30355</t>
  </si>
  <si>
    <t>Fulton 30357</t>
  </si>
  <si>
    <t>Fulton 30358</t>
  </si>
  <si>
    <t>Fulton 30361</t>
  </si>
  <si>
    <t>Fulton 30363</t>
  </si>
  <si>
    <t>Fulton 30364</t>
  </si>
  <si>
    <t>Fulton 30368</t>
  </si>
  <si>
    <t>Fulton 30377</t>
  </si>
  <si>
    <t>Fulton 30380</t>
  </si>
  <si>
    <t>Fulton 30385</t>
  </si>
  <si>
    <t>Fulton 30388</t>
  </si>
  <si>
    <t>Fulton 30396</t>
  </si>
  <si>
    <t>Fulton 30398</t>
  </si>
  <si>
    <t>Fulton 31106</t>
  </si>
  <si>
    <t>Fulton 31107</t>
  </si>
  <si>
    <t>Fulton 31126</t>
  </si>
  <si>
    <t>Fulton 31131</t>
  </si>
  <si>
    <t>Fulton 31150</t>
  </si>
  <si>
    <t>Fulton 31136</t>
  </si>
  <si>
    <t>Fulton 31156</t>
  </si>
  <si>
    <t>Gilmer</t>
  </si>
  <si>
    <t>Glascock</t>
  </si>
  <si>
    <t>Glynn</t>
  </si>
  <si>
    <t>Gordon</t>
  </si>
  <si>
    <t>Grady</t>
  </si>
  <si>
    <t>Greene</t>
  </si>
  <si>
    <t>Gwinnett 30003</t>
  </si>
  <si>
    <t>Gwinnett 30010</t>
  </si>
  <si>
    <t>Gwinnett 30011</t>
  </si>
  <si>
    <t>Gwinnett 30017</t>
  </si>
  <si>
    <t>Gwinnett 30019</t>
  </si>
  <si>
    <t>Gwinnett 30024</t>
  </si>
  <si>
    <t>Gwinnett 30026</t>
  </si>
  <si>
    <t>Gwinnett 30029</t>
  </si>
  <si>
    <t>Gwinnett 30039</t>
  </si>
  <si>
    <t>Gwinnett 30042</t>
  </si>
  <si>
    <t>Gwinnett 30043</t>
  </si>
  <si>
    <t>Gwinnett 30044</t>
  </si>
  <si>
    <t>Gwinnett 30045</t>
  </si>
  <si>
    <t>Gwinnett 30046</t>
  </si>
  <si>
    <t>Gwinnett 30047</t>
  </si>
  <si>
    <t>Gwinnett 30048</t>
  </si>
  <si>
    <t>Gwinnett 30049</t>
  </si>
  <si>
    <t>Gwinnett 30052</t>
  </si>
  <si>
    <t>Gwinnett 30071</t>
  </si>
  <si>
    <t>Gwinnett 30078</t>
  </si>
  <si>
    <t>Gwinnett 30079</t>
  </si>
  <si>
    <t>Gwinnett 30084</t>
  </si>
  <si>
    <t>Gwinnett 30087</t>
  </si>
  <si>
    <t>Gwinnett 30091</t>
  </si>
  <si>
    <t>Gwinnett 30092</t>
  </si>
  <si>
    <t>Gwinnett 30093</t>
  </si>
  <si>
    <t>Gwinnett 30095</t>
  </si>
  <si>
    <t>Gwinnett 30096</t>
  </si>
  <si>
    <t>Gwinnett 30097</t>
  </si>
  <si>
    <t>Gwinnett 30099</t>
  </si>
  <si>
    <t>Gwinnett 30340</t>
  </si>
  <si>
    <t>Gwinnett 30360</t>
  </si>
  <si>
    <t>Gwinnett 30515</t>
  </si>
  <si>
    <t>Gwinnett 30517</t>
  </si>
  <si>
    <t>Gwinnett 30518</t>
  </si>
  <si>
    <t>Gwinnett 30519</t>
  </si>
  <si>
    <t>Gwinnett 30548</t>
  </si>
  <si>
    <t>Gwinnett 30620</t>
  </si>
  <si>
    <t>Gwinnett 30747</t>
  </si>
  <si>
    <t>Habersham</t>
  </si>
  <si>
    <t>Hall</t>
  </si>
  <si>
    <t>Hancock</t>
  </si>
  <si>
    <t>Haralson</t>
  </si>
  <si>
    <t>Harris</t>
  </si>
  <si>
    <t>Hart</t>
  </si>
  <si>
    <t>Heard 30170</t>
  </si>
  <si>
    <t>Heard 30217</t>
  </si>
  <si>
    <t>Henry 30228</t>
  </si>
  <si>
    <t>Henry 30233</t>
  </si>
  <si>
    <t>Henry 30234</t>
  </si>
  <si>
    <t>Henry 30236</t>
  </si>
  <si>
    <t>Henry 30248</t>
  </si>
  <si>
    <t>Henry 30252</t>
  </si>
  <si>
    <t>Henry 30253</t>
  </si>
  <si>
    <t>Henry 30273</t>
  </si>
  <si>
    <t>Henry 30281</t>
  </si>
  <si>
    <t>Henry 30294</t>
  </si>
  <si>
    <t>Houston</t>
  </si>
  <si>
    <t>Irwin</t>
  </si>
  <si>
    <t>Jackson</t>
  </si>
  <si>
    <t>Jasper 31038</t>
  </si>
  <si>
    <t>Jasper 31064</t>
  </si>
  <si>
    <t>Jasper 31085</t>
  </si>
  <si>
    <t>Jasper 30055</t>
  </si>
  <si>
    <t>Jeff Davis</t>
  </si>
  <si>
    <t>Jefferson</t>
  </si>
  <si>
    <t>Jenkins</t>
  </si>
  <si>
    <t>Johnson</t>
  </si>
  <si>
    <t>Jones</t>
  </si>
  <si>
    <t>Lamar</t>
  </si>
  <si>
    <t>Lanier</t>
  </si>
  <si>
    <t>Laurens</t>
  </si>
  <si>
    <t>Lee</t>
  </si>
  <si>
    <t>Liberty</t>
  </si>
  <si>
    <t>Lincoln</t>
  </si>
  <si>
    <t>Long</t>
  </si>
  <si>
    <t>Lowndes</t>
  </si>
  <si>
    <t>Lumpkin</t>
  </si>
  <si>
    <t>Macon</t>
  </si>
  <si>
    <t>Madison</t>
  </si>
  <si>
    <t>Marion</t>
  </si>
  <si>
    <t>McDuffie</t>
  </si>
  <si>
    <t>McIntosh</t>
  </si>
  <si>
    <t>Meriwether</t>
  </si>
  <si>
    <t>Miller</t>
  </si>
  <si>
    <t>Mitchell</t>
  </si>
  <si>
    <t>Monroe</t>
  </si>
  <si>
    <t>Montgomery</t>
  </si>
  <si>
    <t>Morgan</t>
  </si>
  <si>
    <t>Murray</t>
  </si>
  <si>
    <t>Muscogee 31801</t>
  </si>
  <si>
    <t>Muscogee 31808</t>
  </si>
  <si>
    <t>Muscogee 31820</t>
  </si>
  <si>
    <t>Muscogee 31829</t>
  </si>
  <si>
    <t>Muscogee 31901</t>
  </si>
  <si>
    <t>Muscogee 31902</t>
  </si>
  <si>
    <t>Muscogee 31903</t>
  </si>
  <si>
    <t>Muscogee 31904</t>
  </si>
  <si>
    <t>Muscogee 31905</t>
  </si>
  <si>
    <t>Muscogee 31906</t>
  </si>
  <si>
    <t>Muscogee 31907</t>
  </si>
  <si>
    <t>Muscogee 31908</t>
  </si>
  <si>
    <t>Muscogee 31909</t>
  </si>
  <si>
    <t>Muscogee 31914</t>
  </si>
  <si>
    <t>Muscogee 31917</t>
  </si>
  <si>
    <t>Muscogee 31998</t>
  </si>
  <si>
    <t>Muscogee 31999</t>
  </si>
  <si>
    <t>Newton 30013</t>
  </si>
  <si>
    <t>Newton 30014</t>
  </si>
  <si>
    <t>Newton 30015</t>
  </si>
  <si>
    <t>Newton 30016</t>
  </si>
  <si>
    <t>Newton 30054</t>
  </si>
  <si>
    <t>Newton 30055</t>
  </si>
  <si>
    <t>Newton 30056</t>
  </si>
  <si>
    <t>Newton 30070</t>
  </si>
  <si>
    <t>Oconee</t>
  </si>
  <si>
    <t>Oglethorpe</t>
  </si>
  <si>
    <t>Paulding 30101</t>
  </si>
  <si>
    <t>Paulding 30127</t>
  </si>
  <si>
    <t>Paulding 30132</t>
  </si>
  <si>
    <t>Paulding 30134</t>
  </si>
  <si>
    <t>Paulding 30141</t>
  </si>
  <si>
    <t>Paulding 30153</t>
  </si>
  <si>
    <t>Paulding 30157</t>
  </si>
  <si>
    <t>Paulding 30179</t>
  </si>
  <si>
    <t>Paulding 30180</t>
  </si>
  <si>
    <t>Peach</t>
  </si>
  <si>
    <t>Pickens 30143</t>
  </si>
  <si>
    <t>Pickens 30148</t>
  </si>
  <si>
    <t>Pickens 30175</t>
  </si>
  <si>
    <t>Pickens 30177</t>
  </si>
  <si>
    <t>Pierce</t>
  </si>
  <si>
    <t>Pike 30206</t>
  </si>
  <si>
    <t>Pike 30256</t>
  </si>
  <si>
    <t>Pike 30258</t>
  </si>
  <si>
    <t>Pike 30292</t>
  </si>
  <si>
    <t>Pike 30295</t>
  </si>
  <si>
    <t>Polk</t>
  </si>
  <si>
    <t>Pulaski</t>
  </si>
  <si>
    <t>Putnam</t>
  </si>
  <si>
    <t>Quitman</t>
  </si>
  <si>
    <t>Rabun</t>
  </si>
  <si>
    <t>Randolph</t>
  </si>
  <si>
    <t>Richmond 30805</t>
  </si>
  <si>
    <t>Richmond 30812</t>
  </si>
  <si>
    <t>Richmond 30813</t>
  </si>
  <si>
    <t>Richmond 30815</t>
  </si>
  <si>
    <t>Richmond 30901</t>
  </si>
  <si>
    <t>Richmond 30903</t>
  </si>
  <si>
    <t>Richmond 30904</t>
  </si>
  <si>
    <t>Richmond 30905</t>
  </si>
  <si>
    <t>Richmond 30906</t>
  </si>
  <si>
    <t>Richmond 30907</t>
  </si>
  <si>
    <t>Richmond 30909</t>
  </si>
  <si>
    <t>Richmond 30912</t>
  </si>
  <si>
    <t>Richmond 30914</t>
  </si>
  <si>
    <t>Richmond 30916</t>
  </si>
  <si>
    <t>Richmond 30919</t>
  </si>
  <si>
    <t>Schley</t>
  </si>
  <si>
    <t>Screven</t>
  </si>
  <si>
    <t>Seminole</t>
  </si>
  <si>
    <t>Rockdale 30012</t>
  </si>
  <si>
    <t>Rockdale 30013</t>
  </si>
  <si>
    <t>Rockdale 30016</t>
  </si>
  <si>
    <t>Rockdale 30094</t>
  </si>
  <si>
    <t>Spalding 30212</t>
  </si>
  <si>
    <t>Spalding 30223</t>
  </si>
  <si>
    <t>Spalding 30224</t>
  </si>
  <si>
    <t>Spalding 30248</t>
  </si>
  <si>
    <t>Spalding 30266</t>
  </si>
  <si>
    <t>Spalding 30284</t>
  </si>
  <si>
    <t>Spalding 30292</t>
  </si>
  <si>
    <t>Stephens</t>
  </si>
  <si>
    <t>Stewart</t>
  </si>
  <si>
    <t>Sumter</t>
  </si>
  <si>
    <t>Talbot</t>
  </si>
  <si>
    <t>Taliaferro</t>
  </si>
  <si>
    <t>Tattnall</t>
  </si>
  <si>
    <t>Taylor</t>
  </si>
  <si>
    <t>Telfair</t>
  </si>
  <si>
    <t>Terrell</t>
  </si>
  <si>
    <t>Thomas</t>
  </si>
  <si>
    <t>Tift</t>
  </si>
  <si>
    <t>Toombs</t>
  </si>
  <si>
    <t>Towns</t>
  </si>
  <si>
    <t>Treutlen</t>
  </si>
  <si>
    <t>Troup</t>
  </si>
  <si>
    <t>Turner</t>
  </si>
  <si>
    <t>Twiggs</t>
  </si>
  <si>
    <t>Union</t>
  </si>
  <si>
    <t>Upson</t>
  </si>
  <si>
    <t>Walker</t>
  </si>
  <si>
    <t>Walton 30018</t>
  </si>
  <si>
    <t>Walton 30019</t>
  </si>
  <si>
    <t>Walton 30025</t>
  </si>
  <si>
    <t>Walton 30052</t>
  </si>
  <si>
    <t>Walton 30054</t>
  </si>
  <si>
    <t>Walton 30641</t>
  </si>
  <si>
    <t>Walton 30655</t>
  </si>
  <si>
    <t>Walton 30656</t>
  </si>
  <si>
    <t>Ware</t>
  </si>
  <si>
    <t>Warren</t>
  </si>
  <si>
    <t>Washington</t>
  </si>
  <si>
    <t>Wayne</t>
  </si>
  <si>
    <t>Webster</t>
  </si>
  <si>
    <t>Wheeler</t>
  </si>
  <si>
    <t>White</t>
  </si>
  <si>
    <t>Whitfield</t>
  </si>
  <si>
    <t>Wilcox</t>
  </si>
  <si>
    <t>Wilkes</t>
  </si>
  <si>
    <t>Wilkinson</t>
  </si>
  <si>
    <t>Worth</t>
  </si>
  <si>
    <t>HUD FMRs</t>
  </si>
  <si>
    <t>SAFMRs</t>
  </si>
  <si>
    <t>UTILITY ALLOWANCE SCHEDULE</t>
  </si>
  <si>
    <t>New_Renewal_List</t>
  </si>
  <si>
    <t>Bedroom_Quantity_List</t>
  </si>
  <si>
    <t>County_List</t>
  </si>
  <si>
    <t>County_Zip_List</t>
  </si>
  <si>
    <t>Specific_Zip_List</t>
  </si>
  <si>
    <t>Renewal</t>
  </si>
  <si>
    <t>New</t>
  </si>
  <si>
    <t>Yes_No_List</t>
  </si>
  <si>
    <t>Yes</t>
  </si>
  <si>
    <t>No</t>
  </si>
  <si>
    <t>Bibb 31202</t>
  </si>
  <si>
    <t>Bibb 31208</t>
  </si>
  <si>
    <t>Bibb 31212</t>
  </si>
  <si>
    <t>Bibb 31294</t>
  </si>
  <si>
    <t>Bibb 31295</t>
  </si>
  <si>
    <t>Bibb 31296</t>
  </si>
  <si>
    <t>Bibb 31297</t>
  </si>
  <si>
    <t>Cobb 30063</t>
  </si>
  <si>
    <t>Cobb 30069</t>
  </si>
  <si>
    <t>Dekalb 30315</t>
  </si>
  <si>
    <t>Fulton 30330</t>
  </si>
  <si>
    <t>Fulton 30347</t>
  </si>
  <si>
    <t>Fulton 30348</t>
  </si>
  <si>
    <t>Fulton 30353</t>
  </si>
  <si>
    <t>Fulton 30369</t>
  </si>
  <si>
    <t>Fulton 30370</t>
  </si>
  <si>
    <t>Fulton 30371</t>
  </si>
  <si>
    <t>Fulton 30374</t>
  </si>
  <si>
    <t>Fulton 30375</t>
  </si>
  <si>
    <t>Fulton 30376</t>
  </si>
  <si>
    <t>Fulton 30378</t>
  </si>
  <si>
    <t>Fulton 30379</t>
  </si>
  <si>
    <t>Fulton 30384</t>
  </si>
  <si>
    <t>Fulton 30386</t>
  </si>
  <si>
    <t>Fulton 30387</t>
  </si>
  <si>
    <t>Fulton 30389</t>
  </si>
  <si>
    <t>Fulton 30390</t>
  </si>
  <si>
    <t>Fulton 30392</t>
  </si>
  <si>
    <t>Fulton 30394</t>
  </si>
  <si>
    <t>Fulton 30399</t>
  </si>
  <si>
    <t>Fulton 31139</t>
  </si>
  <si>
    <t>Fulton 31191</t>
  </si>
  <si>
    <t>Fulton 31192</t>
  </si>
  <si>
    <t>Fulton 31193</t>
  </si>
  <si>
    <t>Fulton 31195</t>
  </si>
  <si>
    <t>Fulton 31196</t>
  </si>
  <si>
    <t>Fulton 31197</t>
  </si>
  <si>
    <t>Fulton 31198</t>
  </si>
  <si>
    <t>Fulton 31199</t>
  </si>
  <si>
    <t>Henry 30223</t>
  </si>
  <si>
    <t>Henry 30257</t>
  </si>
  <si>
    <t>Muscogee 31993</t>
  </si>
  <si>
    <t>Muscogee 31995</t>
  </si>
  <si>
    <t>Muscogee 31997</t>
  </si>
  <si>
    <t>Paulding 30148</t>
  </si>
  <si>
    <t>Richmond 30911</t>
  </si>
  <si>
    <t>Richmond 30913</t>
  </si>
  <si>
    <t>Richmond 30999</t>
  </si>
  <si>
    <t>The following counties have ZIP-Code specific Small Area Fair Market Rent (SAFMR) rates. Please ensure you identify the correct ZIP code for these counties. For counties where the applicable ZIP Code is not available, simply include the County name without a ZIP code. These will reflect the HUD Fair Market Rent (FMR) rates.</t>
  </si>
  <si>
    <r>
      <rPr>
        <b/>
        <sz val="9"/>
        <color theme="1"/>
        <rFont val="Arial"/>
        <family val="2"/>
      </rPr>
      <t>1.</t>
    </r>
    <r>
      <rPr>
        <sz val="9"/>
        <color theme="1"/>
        <rFont val="Arial"/>
        <family val="2"/>
      </rPr>
      <t xml:space="preserve"> </t>
    </r>
    <r>
      <rPr>
        <b/>
        <sz val="9"/>
        <color theme="1"/>
        <rFont val="Arial"/>
        <family val="2"/>
      </rPr>
      <t xml:space="preserve">New Lease or Lease Renewal? </t>
    </r>
    <r>
      <rPr>
        <sz val="9"/>
        <color theme="1"/>
        <rFont val="Arial"/>
        <family val="2"/>
      </rPr>
      <t>This does not impact calculations.</t>
    </r>
  </si>
  <si>
    <r>
      <rPr>
        <b/>
        <sz val="9"/>
        <color theme="1"/>
        <rFont val="Arial"/>
        <family val="2"/>
      </rPr>
      <t>2.</t>
    </r>
    <r>
      <rPr>
        <sz val="9"/>
        <color theme="1"/>
        <rFont val="Arial"/>
        <family val="2"/>
      </rPr>
      <t xml:space="preserve"> </t>
    </r>
    <r>
      <rPr>
        <b/>
        <sz val="9"/>
        <color theme="1"/>
        <rFont val="Arial"/>
        <family val="2"/>
      </rPr>
      <t>County of Residence and ZIP Code: Identify the county location and the ZIP Code</t>
    </r>
    <r>
      <rPr>
        <sz val="9"/>
        <color theme="1"/>
        <rFont val="Arial"/>
        <family val="2"/>
      </rPr>
      <t xml:space="preserve"> for those counties with Small Area Fair Market Rents (SAFMRs). Refer to the table below for list of applicable counties.</t>
    </r>
  </si>
  <si>
    <r>
      <rPr>
        <b/>
        <sz val="9"/>
        <color theme="1"/>
        <rFont val="Arial"/>
        <family val="2"/>
      </rPr>
      <t>3.</t>
    </r>
    <r>
      <rPr>
        <sz val="9"/>
        <color theme="1"/>
        <rFont val="Arial"/>
        <family val="2"/>
      </rPr>
      <t xml:space="preserve"> </t>
    </r>
    <r>
      <rPr>
        <b/>
        <sz val="9"/>
        <color theme="1"/>
        <rFont val="Arial"/>
        <family val="2"/>
      </rPr>
      <t>Housing Size</t>
    </r>
    <r>
      <rPr>
        <sz val="9"/>
        <color theme="1"/>
        <rFont val="Arial"/>
        <family val="2"/>
      </rPr>
      <t>: Select the number of bed rooms. This should not exceed what was granted on the NTP.</t>
    </r>
  </si>
  <si>
    <r>
      <rPr>
        <b/>
        <sz val="9"/>
        <color theme="1"/>
        <rFont val="Arial"/>
        <family val="2"/>
      </rPr>
      <t>4.</t>
    </r>
    <r>
      <rPr>
        <sz val="9"/>
        <color theme="1"/>
        <rFont val="Arial"/>
        <family val="2"/>
      </rPr>
      <t xml:space="preserve"> </t>
    </r>
    <r>
      <rPr>
        <b/>
        <sz val="9"/>
        <color theme="1"/>
        <rFont val="Arial"/>
        <family val="2"/>
      </rPr>
      <t>Payment Standard</t>
    </r>
    <r>
      <rPr>
        <sz val="9"/>
        <color theme="1"/>
        <rFont val="Arial"/>
        <family val="2"/>
      </rPr>
      <t xml:space="preserve"> Calculation and Limits - The standard is based on location and housing size.</t>
    </r>
  </si>
  <si>
    <r>
      <rPr>
        <b/>
        <sz val="9"/>
        <color theme="1"/>
        <rFont val="Arial"/>
        <family val="2"/>
      </rPr>
      <t>5.</t>
    </r>
    <r>
      <rPr>
        <sz val="9"/>
        <color theme="1"/>
        <rFont val="Arial"/>
        <family val="2"/>
      </rPr>
      <t xml:space="preserve"> </t>
    </r>
    <r>
      <rPr>
        <b/>
        <sz val="9"/>
        <color theme="1"/>
        <rFont val="Arial"/>
        <family val="2"/>
      </rPr>
      <t>Household Members and Income:</t>
    </r>
    <r>
      <rPr>
        <sz val="9"/>
        <color theme="1"/>
        <rFont val="Arial"/>
        <family val="2"/>
      </rPr>
      <t xml:space="preserve"> Include their name, age, and any income.</t>
    </r>
  </si>
  <si>
    <r>
      <rPr>
        <b/>
        <sz val="9"/>
        <color theme="1"/>
        <rFont val="Arial"/>
        <family val="2"/>
      </rPr>
      <t>6.</t>
    </r>
    <r>
      <rPr>
        <sz val="9"/>
        <color theme="1"/>
        <rFont val="Arial"/>
        <family val="2"/>
      </rPr>
      <t xml:space="preserve"> </t>
    </r>
    <r>
      <rPr>
        <b/>
        <sz val="9"/>
        <color theme="1"/>
        <rFont val="Arial"/>
        <family val="2"/>
      </rPr>
      <t>Total Tenant Payment:</t>
    </r>
    <r>
      <rPr>
        <sz val="9"/>
        <color theme="1"/>
        <rFont val="Arial"/>
        <family val="2"/>
      </rPr>
      <t xml:space="preserve"> Households with income are expected to contribute 30% of their household income to pay for rent and utilities. The calculation indicates the minimum required household contribution.</t>
    </r>
  </si>
  <si>
    <r>
      <t>7. Utility Allowance Section</t>
    </r>
    <r>
      <rPr>
        <sz val="9"/>
        <color theme="1"/>
        <rFont val="Arial"/>
        <family val="2"/>
      </rPr>
      <t>: Identify which utility services the household will be responsible for paying.</t>
    </r>
  </si>
  <si>
    <r>
      <rPr>
        <b/>
        <sz val="9"/>
        <color theme="1"/>
        <rFont val="Arial"/>
        <family val="2"/>
      </rPr>
      <t>8. Contract Rent:</t>
    </r>
    <r>
      <rPr>
        <sz val="9"/>
        <color theme="1"/>
        <rFont val="Arial"/>
        <family val="2"/>
      </rPr>
      <t xml:space="preserve"> Identify how much rent is listed on the lease as due to the property owner for the unit.</t>
    </r>
  </si>
  <si>
    <r>
      <t xml:space="preserve">Part Two: </t>
    </r>
    <r>
      <rPr>
        <sz val="9"/>
        <color theme="1"/>
        <rFont val="Arial"/>
        <family val="2"/>
      </rPr>
      <t>Program Calculations (Automated)</t>
    </r>
  </si>
  <si>
    <r>
      <t>When the explanation indicates "</t>
    </r>
    <r>
      <rPr>
        <i/>
        <sz val="9"/>
        <color theme="1"/>
        <rFont val="Arial"/>
        <family val="2"/>
      </rPr>
      <t>Lesser of</t>
    </r>
    <r>
      <rPr>
        <sz val="9"/>
        <color theme="1"/>
        <rFont val="Arial"/>
        <family val="2"/>
      </rPr>
      <t>," this means the calculation will use whichever of the two values is lower.</t>
    </r>
  </si>
  <si>
    <r>
      <t xml:space="preserve">Part Three: </t>
    </r>
    <r>
      <rPr>
        <sz val="9"/>
        <rFont val="Arial"/>
        <family val="2"/>
      </rPr>
      <t>GHVP Payment, Household Contribution, and Income Burden</t>
    </r>
  </si>
  <si>
    <r>
      <rPr>
        <b/>
        <sz val="9"/>
        <rFont val="Arial"/>
        <family val="2"/>
      </rPr>
      <t>16. GHVP Payment to Owner:</t>
    </r>
    <r>
      <rPr>
        <sz val="9"/>
        <rFont val="Arial"/>
        <family val="2"/>
      </rPr>
      <t xml:space="preserve"> The amount of rental support that GHVP will pay to the property owner.</t>
    </r>
  </si>
  <si>
    <r>
      <rPr>
        <b/>
        <sz val="9"/>
        <rFont val="Arial"/>
        <family val="2"/>
      </rPr>
      <t>17. Household Rent Contribution Responsibility:</t>
    </r>
    <r>
      <rPr>
        <sz val="9"/>
        <rFont val="Arial"/>
        <family val="2"/>
      </rPr>
      <t xml:space="preserve"> The amount the household will have to pay toward their rent.</t>
    </r>
  </si>
  <si>
    <r>
      <t xml:space="preserve">18. Percentage of Payment Standard: </t>
    </r>
    <r>
      <rPr>
        <sz val="9"/>
        <color theme="1"/>
        <rFont val="Arial"/>
        <family val="2"/>
      </rPr>
      <t xml:space="preserve">This identifes whether Rent + Utilities exceeds the Payment Standard. </t>
    </r>
  </si>
  <si>
    <r>
      <t xml:space="preserve">19. Estimated Total Household Contribution: </t>
    </r>
    <r>
      <rPr>
        <sz val="9"/>
        <color theme="1"/>
        <rFont val="Arial"/>
        <family val="2"/>
      </rPr>
      <t>The total amount a household will pay toward rent and utilities.</t>
    </r>
  </si>
  <si>
    <r>
      <t xml:space="preserve">20. Percentage of Income Toward Rent and Utilities: </t>
    </r>
    <r>
      <rPr>
        <sz val="9"/>
        <color theme="1"/>
        <rFont val="Arial"/>
        <family val="2"/>
      </rPr>
      <t>Calculates the household income burden.</t>
    </r>
  </si>
  <si>
    <r>
      <rPr>
        <b/>
        <sz val="9"/>
        <color theme="1"/>
        <rFont val="Arial"/>
        <family val="2"/>
      </rPr>
      <t>New Leases</t>
    </r>
    <r>
      <rPr>
        <sz val="9"/>
        <color theme="1"/>
        <rFont val="Arial"/>
        <family val="2"/>
      </rPr>
      <t>: Total Family Contribution may not exceed 35% of the household income.</t>
    </r>
  </si>
  <si>
    <r>
      <rPr>
        <b/>
        <sz val="9"/>
        <color theme="1"/>
        <rFont val="Arial"/>
        <family val="2"/>
      </rPr>
      <t>Lease Renewals</t>
    </r>
    <r>
      <rPr>
        <sz val="9"/>
        <color theme="1"/>
        <rFont val="Arial"/>
        <family val="2"/>
      </rPr>
      <t xml:space="preserve">: Total Family Contribution may not exceed 40% of household income. </t>
    </r>
  </si>
  <si>
    <r>
      <t xml:space="preserve">HOW TO PRINT ON ONE PAGE: </t>
    </r>
    <r>
      <rPr>
        <sz val="9"/>
        <color theme="1"/>
        <rFont val="Arial"/>
        <family val="2"/>
      </rPr>
      <t>WHEN PRINTING, SELECT "FIT SHEET TO ONE PAGE" IN PRINTING OPTIONS</t>
    </r>
  </si>
  <si>
    <t>When completing the form,  identify the utilities for which the tenant will be responsible in order to calculate the UA. The UA impacts the Gross Rent calculation and Income Burden calculation, so it is important to be accurate. As the UA increases, so does the rent burden. The complete UA schedule is listed below. Values increase based on housing size.</t>
  </si>
  <si>
    <r>
      <t xml:space="preserve">Part One: </t>
    </r>
    <r>
      <rPr>
        <sz val="10"/>
        <color theme="1"/>
        <rFont val="Arial"/>
        <family val="2"/>
      </rPr>
      <t>Household Information</t>
    </r>
  </si>
  <si>
    <t>Sources:</t>
  </si>
  <si>
    <t>v03.06.2024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</si>
</sst>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6" formatCode="&quot;$&quot;#,##0_);[Red]\(&quot;$&quot;#,##0\)"/>
    <numFmt numFmtId="44" formatCode="_(&quot;$&quot;* #,##0.00_);_(&quot;$&quot;* \(#,##0.00\);_(&quot;$&quot;* &quot;-&quot;??_);_(@_)"/>
    <numFmt numFmtId="164" formatCode="_(&quot;$&quot;* #,##0_);_(&quot;$&quot;* \(#,##0\);_(&quot;$&quot;* &quot;-&quot;??_);_(@_)"/>
    <numFmt numFmtId="165" formatCode="_([$$-409]* #,##0_);_([$$-409]* \(#,##0\);_([$$-409]* &quot;-&quot;??_);_(@_)"/>
  </numFmts>
  <fonts count="29" x14ac:knownFonts="1">
    <font>
      <sz val="11"/>
      <color theme="1"/>
      <name val="Calibri"/>
      <family val="2"/>
      <scheme val="minor"/>
    </font>
    <font>
      <sz val="11"/>
      <color theme="1"/>
      <name val="Calibri"/>
      <family val="2"/>
      <scheme val="minor"/>
    </font>
    <font>
      <sz val="8"/>
      <name val="Calibri"/>
      <family val="2"/>
      <scheme val="minor"/>
    </font>
    <font>
      <b/>
      <sz val="9"/>
      <name val="Arial"/>
      <family val="2"/>
    </font>
    <font>
      <sz val="9"/>
      <name val="Arial"/>
      <family val="2"/>
    </font>
    <font>
      <sz val="9"/>
      <color theme="1"/>
      <name val="Arial"/>
      <family val="2"/>
    </font>
    <font>
      <b/>
      <sz val="10"/>
      <color theme="1"/>
      <name val="Arial"/>
      <family val="2"/>
    </font>
    <font>
      <sz val="10"/>
      <color theme="1"/>
      <name val="Arial"/>
      <family val="2"/>
    </font>
    <font>
      <sz val="11"/>
      <color theme="1"/>
      <name val="Arial"/>
      <family val="2"/>
    </font>
    <font>
      <sz val="10"/>
      <color theme="1"/>
      <name val="Calibri"/>
      <family val="2"/>
      <scheme val="minor"/>
    </font>
    <font>
      <i/>
      <sz val="9"/>
      <color theme="1"/>
      <name val="Arial"/>
      <family val="2"/>
    </font>
    <font>
      <sz val="8"/>
      <name val="Arial"/>
      <family val="2"/>
    </font>
    <font>
      <sz val="9"/>
      <color indexed="10"/>
      <name val="Arial"/>
      <family val="2"/>
    </font>
    <font>
      <i/>
      <sz val="8"/>
      <name val="Arial"/>
      <family val="2"/>
    </font>
    <font>
      <i/>
      <sz val="9"/>
      <name val="Arial"/>
      <family val="2"/>
    </font>
    <font>
      <sz val="9"/>
      <color theme="0"/>
      <name val="Arial"/>
      <family val="2"/>
    </font>
    <font>
      <u/>
      <sz val="11"/>
      <color theme="10"/>
      <name val="Calibri"/>
      <family val="2"/>
      <scheme val="minor"/>
    </font>
    <font>
      <i/>
      <sz val="8"/>
      <color rgb="FFFF0000"/>
      <name val="Arial"/>
      <family val="2"/>
    </font>
    <font>
      <i/>
      <sz val="8"/>
      <color theme="1"/>
      <name val="Arial"/>
      <family val="2"/>
    </font>
    <font>
      <i/>
      <sz val="7"/>
      <name val="Arial"/>
      <family val="2"/>
    </font>
    <font>
      <sz val="10"/>
      <color rgb="FF000000"/>
      <name val="Times New Roman"/>
      <family val="1"/>
    </font>
    <font>
      <u/>
      <sz val="8"/>
      <color theme="10"/>
      <name val="Arial"/>
      <family val="2"/>
    </font>
    <font>
      <u/>
      <sz val="9"/>
      <color theme="10"/>
      <name val="Arial"/>
      <family val="2"/>
    </font>
    <font>
      <sz val="9"/>
      <color rgb="FF000000"/>
      <name val="Arial"/>
      <family val="2"/>
    </font>
    <font>
      <sz val="7.5"/>
      <color rgb="FF000000"/>
      <name val="Calibri"/>
      <family val="2"/>
    </font>
    <font>
      <sz val="9"/>
      <name val="Arial"/>
      <family val="2"/>
    </font>
    <font>
      <sz val="8"/>
      <color theme="1"/>
      <name val="Arial"/>
      <family val="2"/>
    </font>
    <font>
      <sz val="8"/>
      <color theme="1"/>
      <name val="Calibri"/>
      <family val="2"/>
      <scheme val="minor"/>
    </font>
    <font>
      <b/>
      <sz val="9"/>
      <color theme="1"/>
      <name val="Arial"/>
      <family val="2"/>
    </font>
  </fonts>
  <fills count="4">
    <fill>
      <patternFill patternType="none"/>
    </fill>
    <fill>
      <patternFill patternType="gray125"/>
    </fill>
    <fill>
      <patternFill patternType="solid">
        <fgColor indexed="42"/>
        <bgColor indexed="64"/>
      </patternFill>
    </fill>
    <fill>
      <patternFill patternType="solid">
        <fgColor theme="9" tint="0.59999389629810485"/>
        <bgColor indexed="64"/>
      </patternFill>
    </fill>
  </fills>
  <borders count="4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bottom/>
      <diagonal/>
    </border>
    <border>
      <left/>
      <right style="medium">
        <color indexed="64"/>
      </right>
      <top/>
      <bottom/>
      <diagonal/>
    </border>
    <border>
      <left/>
      <right/>
      <top style="medium">
        <color indexed="64"/>
      </top>
      <bottom/>
      <diagonal/>
    </border>
    <border>
      <left style="medium">
        <color indexed="64"/>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diagonal/>
    </border>
    <border>
      <left style="medium">
        <color indexed="64"/>
      </left>
      <right style="medium">
        <color indexed="64"/>
      </right>
      <top style="medium">
        <color indexed="64"/>
      </top>
      <bottom style="medium">
        <color indexed="64"/>
      </bottom>
      <diagonal/>
    </border>
  </borders>
  <cellStyleXfs count="5">
    <xf numFmtId="0" fontId="0" fillId="0" borderId="0"/>
    <xf numFmtId="44" fontId="1" fillId="0" borderId="0" applyFont="0" applyFill="0" applyBorder="0" applyAlignment="0" applyProtection="0"/>
    <xf numFmtId="9" fontId="1" fillId="0" borderId="0" applyFont="0" applyFill="0" applyBorder="0" applyAlignment="0" applyProtection="0"/>
    <xf numFmtId="0" fontId="16" fillId="0" borderId="0" applyNumberFormat="0" applyFill="0" applyBorder="0" applyAlignment="0" applyProtection="0"/>
    <xf numFmtId="0" fontId="20" fillId="0" borderId="0"/>
  </cellStyleXfs>
  <cellXfs count="270">
    <xf numFmtId="0" fontId="0" fillId="0" borderId="0" xfId="0"/>
    <xf numFmtId="0" fontId="4" fillId="0" borderId="0" xfId="0" applyFont="1" applyAlignment="1">
      <alignment horizontal="center" vertical="center"/>
    </xf>
    <xf numFmtId="0" fontId="8" fillId="0" borderId="0" xfId="0" applyFont="1"/>
    <xf numFmtId="0" fontId="7" fillId="0" borderId="6" xfId="0" applyFont="1" applyBorder="1"/>
    <xf numFmtId="164" fontId="7" fillId="0" borderId="6" xfId="1" applyNumberFormat="1" applyFont="1" applyBorder="1" applyAlignment="1">
      <alignment horizontal="center" vertical="center"/>
    </xf>
    <xf numFmtId="0" fontId="6" fillId="0" borderId="6" xfId="0" applyFont="1" applyBorder="1"/>
    <xf numFmtId="0" fontId="7" fillId="0" borderId="6" xfId="0" applyFont="1" applyBorder="1" applyAlignment="1">
      <alignment horizontal="center" vertical="center"/>
    </xf>
    <xf numFmtId="0" fontId="7" fillId="0" borderId="6" xfId="0" applyFont="1" applyBorder="1" applyAlignment="1">
      <alignment horizontal="center" vertical="center" wrapText="1"/>
    </xf>
    <xf numFmtId="0" fontId="9" fillId="0" borderId="0" xfId="0" applyFont="1" applyAlignment="1">
      <alignment vertical="top" wrapText="1"/>
    </xf>
    <xf numFmtId="0" fontId="9" fillId="0" borderId="0" xfId="0" applyFont="1" applyAlignment="1">
      <alignment horizontal="center" vertical="top" wrapText="1"/>
    </xf>
    <xf numFmtId="0" fontId="9" fillId="0" borderId="0" xfId="0" applyFont="1"/>
    <xf numFmtId="0" fontId="7" fillId="0" borderId="0" xfId="0" applyFont="1" applyAlignment="1">
      <alignment vertical="top" wrapText="1"/>
    </xf>
    <xf numFmtId="0" fontId="7" fillId="0" borderId="0" xfId="0" applyFont="1" applyAlignment="1">
      <alignment horizontal="left" vertical="top" wrapText="1"/>
    </xf>
    <xf numFmtId="0" fontId="7" fillId="0" borderId="0" xfId="0" applyFont="1" applyAlignment="1">
      <alignment horizontal="center" vertical="top" wrapText="1"/>
    </xf>
    <xf numFmtId="0" fontId="3" fillId="0" borderId="0" xfId="0" applyFont="1" applyAlignment="1">
      <alignment vertical="center"/>
    </xf>
    <xf numFmtId="0" fontId="4" fillId="0" borderId="0" xfId="0" applyFont="1" applyAlignment="1">
      <alignment vertical="center"/>
    </xf>
    <xf numFmtId="0" fontId="3" fillId="0" borderId="0" xfId="0" applyFont="1" applyAlignment="1">
      <alignment horizontal="right" vertical="center"/>
    </xf>
    <xf numFmtId="0" fontId="4" fillId="0" borderId="0" xfId="0" applyFont="1" applyAlignment="1">
      <alignment horizontal="right" vertical="center"/>
    </xf>
    <xf numFmtId="44" fontId="4" fillId="0" borderId="0" xfId="1" applyFont="1" applyFill="1" applyBorder="1" applyAlignment="1">
      <alignment vertical="center"/>
    </xf>
    <xf numFmtId="164" fontId="4" fillId="0" borderId="0" xfId="1" applyNumberFormat="1" applyFont="1" applyFill="1" applyBorder="1" applyAlignment="1">
      <alignment vertical="center"/>
    </xf>
    <xf numFmtId="44" fontId="3" fillId="0" borderId="0" xfId="1" applyFont="1" applyFill="1" applyBorder="1" applyAlignment="1">
      <alignment horizontal="right" vertical="center"/>
    </xf>
    <xf numFmtId="44" fontId="3" fillId="0" borderId="0" xfId="0" applyNumberFormat="1" applyFont="1" applyAlignment="1">
      <alignment horizontal="right" vertical="center"/>
    </xf>
    <xf numFmtId="164" fontId="4" fillId="0" borderId="0" xfId="1" applyNumberFormat="1" applyFont="1" applyFill="1" applyBorder="1" applyAlignment="1">
      <alignment horizontal="center" vertical="center"/>
    </xf>
    <xf numFmtId="164" fontId="4" fillId="0" borderId="0" xfId="0" applyNumberFormat="1" applyFont="1" applyAlignment="1">
      <alignment vertical="center"/>
    </xf>
    <xf numFmtId="0" fontId="15" fillId="0" borderId="0" xfId="0" applyFont="1" applyAlignment="1" applyProtection="1">
      <alignment vertical="center"/>
      <protection locked="0" hidden="1"/>
    </xf>
    <xf numFmtId="0" fontId="15" fillId="0" borderId="0" xfId="0" applyFont="1" applyAlignment="1" applyProtection="1">
      <alignment vertical="center"/>
      <protection hidden="1"/>
    </xf>
    <xf numFmtId="0" fontId="4" fillId="2" borderId="6" xfId="0" applyFont="1" applyFill="1" applyBorder="1" applyAlignment="1" applyProtection="1">
      <alignment horizontal="left" vertical="center"/>
      <protection locked="0"/>
    </xf>
    <xf numFmtId="44" fontId="4" fillId="2" borderId="6" xfId="1" applyFont="1" applyFill="1" applyBorder="1" applyAlignment="1" applyProtection="1">
      <alignment vertical="center"/>
      <protection locked="0"/>
    </xf>
    <xf numFmtId="0" fontId="4" fillId="0" borderId="10" xfId="0" applyFont="1" applyBorder="1" applyAlignment="1">
      <alignment vertical="center"/>
    </xf>
    <xf numFmtId="0" fontId="11" fillId="0" borderId="2" xfId="0" applyFont="1" applyBorder="1" applyAlignment="1">
      <alignment vertical="center"/>
    </xf>
    <xf numFmtId="0" fontId="11" fillId="0" borderId="3" xfId="0" applyFont="1" applyBorder="1" applyAlignment="1">
      <alignment vertical="center"/>
    </xf>
    <xf numFmtId="0" fontId="11" fillId="0" borderId="0" xfId="0" applyFont="1" applyAlignment="1">
      <alignment vertical="center"/>
    </xf>
    <xf numFmtId="0" fontId="11" fillId="0" borderId="5" xfId="0" applyFont="1" applyBorder="1" applyAlignment="1">
      <alignment vertical="center"/>
    </xf>
    <xf numFmtId="0" fontId="11" fillId="0" borderId="10" xfId="0" applyFont="1" applyBorder="1" applyAlignment="1">
      <alignment vertical="center"/>
    </xf>
    <xf numFmtId="0" fontId="11" fillId="0" borderId="11" xfId="0" applyFont="1" applyBorder="1" applyAlignment="1">
      <alignment vertical="center"/>
    </xf>
    <xf numFmtId="0" fontId="4" fillId="0" borderId="2" xfId="0" applyFont="1" applyBorder="1" applyAlignment="1">
      <alignment vertical="center"/>
    </xf>
    <xf numFmtId="0" fontId="3" fillId="0" borderId="4" xfId="0" applyFont="1" applyBorder="1" applyAlignment="1">
      <alignment vertical="center"/>
    </xf>
    <xf numFmtId="0" fontId="3" fillId="0" borderId="15" xfId="0" applyFont="1" applyBorder="1" applyAlignment="1">
      <alignment vertical="center"/>
    </xf>
    <xf numFmtId="0" fontId="4" fillId="0" borderId="16" xfId="0" applyFont="1" applyBorder="1" applyAlignment="1">
      <alignment vertical="center"/>
    </xf>
    <xf numFmtId="0" fontId="4" fillId="0" borderId="30" xfId="0" applyFont="1" applyBorder="1" applyAlignment="1">
      <alignment horizontal="center" vertical="center"/>
    </xf>
    <xf numFmtId="44" fontId="4" fillId="0" borderId="32" xfId="0" applyNumberFormat="1" applyFont="1" applyBorder="1" applyAlignment="1" applyProtection="1">
      <alignment vertical="center"/>
      <protection hidden="1"/>
    </xf>
    <xf numFmtId="44" fontId="4" fillId="0" borderId="32" xfId="1" applyFont="1" applyBorder="1" applyAlignment="1" applyProtection="1">
      <alignment vertical="center"/>
      <protection hidden="1"/>
    </xf>
    <xf numFmtId="44" fontId="3" fillId="0" borderId="32" xfId="0" applyNumberFormat="1" applyFont="1" applyBorder="1" applyAlignment="1" applyProtection="1">
      <alignment horizontal="right" vertical="center"/>
      <protection hidden="1"/>
    </xf>
    <xf numFmtId="44" fontId="4" fillId="2" borderId="32" xfId="1" applyFont="1" applyFill="1" applyBorder="1" applyAlignment="1" applyProtection="1">
      <alignment vertical="center"/>
      <protection locked="0"/>
    </xf>
    <xf numFmtId="0" fontId="11" fillId="0" borderId="30" xfId="0" applyFont="1" applyBorder="1" applyAlignment="1">
      <alignment horizontal="center" vertical="center"/>
    </xf>
    <xf numFmtId="44" fontId="11" fillId="0" borderId="32" xfId="0" applyNumberFormat="1" applyFont="1" applyBorder="1" applyAlignment="1" applyProtection="1">
      <alignment vertical="center"/>
      <protection hidden="1"/>
    </xf>
    <xf numFmtId="0" fontId="11" fillId="0" borderId="15" xfId="0" applyFont="1" applyBorder="1" applyAlignment="1">
      <alignment horizontal="center" vertical="center"/>
    </xf>
    <xf numFmtId="44" fontId="11" fillId="0" borderId="32" xfId="1" applyFont="1" applyBorder="1" applyAlignment="1" applyProtection="1">
      <alignment vertical="center"/>
      <protection hidden="1"/>
    </xf>
    <xf numFmtId="44" fontId="11" fillId="0" borderId="32" xfId="2" applyNumberFormat="1" applyFont="1" applyBorder="1" applyAlignment="1" applyProtection="1">
      <alignment vertical="center"/>
      <protection hidden="1"/>
    </xf>
    <xf numFmtId="0" fontId="11" fillId="0" borderId="33" xfId="0" applyFont="1" applyBorder="1" applyAlignment="1">
      <alignment horizontal="center" vertical="center"/>
    </xf>
    <xf numFmtId="44" fontId="11" fillId="0" borderId="32" xfId="1" applyFont="1" applyBorder="1" applyAlignment="1" applyProtection="1">
      <alignment horizontal="right" vertical="center"/>
      <protection hidden="1"/>
    </xf>
    <xf numFmtId="0" fontId="4" fillId="0" borderId="15" xfId="0" applyFont="1" applyBorder="1" applyAlignment="1">
      <alignment vertical="center"/>
    </xf>
    <xf numFmtId="10" fontId="4" fillId="0" borderId="32" xfId="2" applyNumberFormat="1" applyFont="1" applyFill="1" applyBorder="1" applyAlignment="1" applyProtection="1">
      <alignment horizontal="center" vertical="center"/>
      <protection hidden="1"/>
    </xf>
    <xf numFmtId="0" fontId="4" fillId="0" borderId="34" xfId="0" applyFont="1" applyBorder="1" applyAlignment="1">
      <alignment horizontal="center" vertical="center"/>
    </xf>
    <xf numFmtId="0" fontId="4" fillId="0" borderId="19" xfId="0" applyFont="1" applyBorder="1" applyAlignment="1">
      <alignment horizontal="center" vertical="center"/>
    </xf>
    <xf numFmtId="10" fontId="3" fillId="0" borderId="20" xfId="2" applyNumberFormat="1" applyFont="1" applyBorder="1" applyAlignment="1" applyProtection="1">
      <alignment horizontal="center" vertical="center"/>
      <protection hidden="1"/>
    </xf>
    <xf numFmtId="44" fontId="3" fillId="0" borderId="37" xfId="1" applyFont="1" applyBorder="1" applyAlignment="1" applyProtection="1">
      <alignment vertical="center"/>
      <protection hidden="1"/>
    </xf>
    <xf numFmtId="0" fontId="3" fillId="0" borderId="20" xfId="0" applyFont="1" applyBorder="1" applyAlignment="1">
      <alignment horizontal="center" vertical="center"/>
    </xf>
    <xf numFmtId="0" fontId="13" fillId="0" borderId="0" xfId="0" applyFont="1" applyAlignment="1">
      <alignment vertical="center"/>
    </xf>
    <xf numFmtId="164" fontId="3" fillId="0" borderId="31" xfId="1" applyNumberFormat="1" applyFont="1" applyBorder="1" applyAlignment="1" applyProtection="1">
      <alignment vertical="center"/>
      <protection hidden="1"/>
    </xf>
    <xf numFmtId="44" fontId="4" fillId="0" borderId="32" xfId="2" applyNumberFormat="1" applyFont="1" applyBorder="1" applyAlignment="1" applyProtection="1">
      <alignment vertical="center"/>
      <protection hidden="1"/>
    </xf>
    <xf numFmtId="0" fontId="4" fillId="0" borderId="38" xfId="0" applyFont="1" applyBorder="1" applyAlignment="1">
      <alignment horizontal="center" vertical="center"/>
    </xf>
    <xf numFmtId="0" fontId="4" fillId="0" borderId="39" xfId="0" applyFont="1" applyBorder="1" applyAlignment="1">
      <alignment horizontal="center" vertical="center"/>
    </xf>
    <xf numFmtId="0" fontId="4" fillId="0" borderId="42" xfId="0" applyFont="1" applyBorder="1" applyAlignment="1">
      <alignment horizontal="center" vertical="center"/>
    </xf>
    <xf numFmtId="0" fontId="4" fillId="0" borderId="45" xfId="0" applyFont="1" applyBorder="1" applyAlignment="1">
      <alignment horizontal="center" vertical="center"/>
    </xf>
    <xf numFmtId="44" fontId="4" fillId="0" borderId="0" xfId="1" applyFont="1" applyAlignment="1">
      <alignment vertical="center"/>
    </xf>
    <xf numFmtId="44" fontId="4" fillId="0" borderId="0" xfId="1" applyFont="1" applyBorder="1" applyAlignment="1" applyProtection="1">
      <alignment vertical="center"/>
      <protection hidden="1"/>
    </xf>
    <xf numFmtId="10" fontId="3" fillId="0" borderId="0" xfId="2" applyNumberFormat="1" applyFont="1" applyBorder="1" applyAlignment="1" applyProtection="1">
      <alignment horizontal="center" vertical="center"/>
      <protection hidden="1"/>
    </xf>
    <xf numFmtId="0" fontId="12" fillId="0" borderId="2" xfId="0" applyFont="1" applyBorder="1" applyAlignment="1" applyProtection="1">
      <alignment vertical="center"/>
      <protection hidden="1"/>
    </xf>
    <xf numFmtId="0" fontId="12" fillId="0" borderId="28" xfId="0" applyFont="1" applyBorder="1" applyAlignment="1" applyProtection="1">
      <alignment vertical="center"/>
      <protection hidden="1"/>
    </xf>
    <xf numFmtId="44" fontId="4" fillId="0" borderId="32" xfId="1" applyFont="1" applyBorder="1" applyAlignment="1">
      <alignment vertical="center"/>
    </xf>
    <xf numFmtId="0" fontId="14" fillId="0" borderId="46" xfId="0" applyFont="1" applyBorder="1" applyAlignment="1">
      <alignment horizontal="right" vertical="center"/>
    </xf>
    <xf numFmtId="0" fontId="26" fillId="0" borderId="4" xfId="0" applyFont="1" applyBorder="1"/>
    <xf numFmtId="0" fontId="27" fillId="0" borderId="0" xfId="0" applyFont="1"/>
    <xf numFmtId="0" fontId="26" fillId="0" borderId="5" xfId="0" applyFont="1" applyBorder="1"/>
    <xf numFmtId="0" fontId="26" fillId="0" borderId="0" xfId="0" applyFont="1"/>
    <xf numFmtId="0" fontId="26" fillId="0" borderId="4" xfId="0" applyFont="1" applyBorder="1" applyAlignment="1">
      <alignment horizontal="center" vertical="center"/>
    </xf>
    <xf numFmtId="0" fontId="27" fillId="0" borderId="5" xfId="0" applyFont="1" applyBorder="1"/>
    <xf numFmtId="0" fontId="27" fillId="0" borderId="4" xfId="0" applyFont="1" applyBorder="1"/>
    <xf numFmtId="0" fontId="27" fillId="0" borderId="9" xfId="0" applyFont="1" applyBorder="1"/>
    <xf numFmtId="0" fontId="27" fillId="0" borderId="10" xfId="0" applyFont="1" applyBorder="1"/>
    <xf numFmtId="0" fontId="27" fillId="0" borderId="11" xfId="0" applyFont="1" applyBorder="1"/>
    <xf numFmtId="0" fontId="26" fillId="0" borderId="0" xfId="0" applyFont="1" applyAlignment="1">
      <alignment horizontal="center" vertical="center"/>
    </xf>
    <xf numFmtId="0" fontId="3" fillId="0" borderId="0" xfId="0" applyFont="1" applyAlignment="1">
      <alignment horizontal="center" vertical="center"/>
    </xf>
    <xf numFmtId="0" fontId="5" fillId="0" borderId="0" xfId="0" applyFont="1" applyAlignment="1">
      <alignment horizontal="right"/>
    </xf>
    <xf numFmtId="0" fontId="4" fillId="0" borderId="15" xfId="0" applyFont="1" applyBorder="1" applyAlignment="1">
      <alignment horizontal="center" vertical="center"/>
    </xf>
    <xf numFmtId="0" fontId="5" fillId="0" borderId="6" xfId="0" applyFont="1" applyBorder="1" applyAlignment="1">
      <alignment horizontal="center" vertical="center" wrapText="1"/>
    </xf>
    <xf numFmtId="0" fontId="5" fillId="0" borderId="14" xfId="0" applyFont="1" applyBorder="1" applyAlignment="1">
      <alignment horizontal="center" vertical="center"/>
    </xf>
    <xf numFmtId="0" fontId="5" fillId="0" borderId="14" xfId="0" applyFont="1" applyBorder="1" applyAlignment="1">
      <alignment horizontal="center" vertical="center" wrapText="1"/>
    </xf>
    <xf numFmtId="164" fontId="5" fillId="0" borderId="6" xfId="1" applyNumberFormat="1" applyFont="1" applyBorder="1" applyAlignment="1">
      <alignment horizontal="center" vertical="center"/>
    </xf>
    <xf numFmtId="0" fontId="3" fillId="0" borderId="0" xfId="0" applyFont="1" applyAlignment="1">
      <alignment horizontal="left" vertical="center"/>
    </xf>
    <xf numFmtId="0" fontId="4" fillId="3" borderId="6" xfId="0" applyFont="1" applyFill="1" applyBorder="1" applyAlignment="1">
      <alignment horizontal="center" vertical="center" wrapText="1"/>
    </xf>
    <xf numFmtId="165" fontId="3" fillId="0" borderId="6" xfId="1" applyNumberFormat="1" applyFont="1" applyFill="1" applyBorder="1" applyAlignment="1">
      <alignment horizontal="left" vertical="center" wrapText="1" indent="1"/>
    </xf>
    <xf numFmtId="0" fontId="4" fillId="3" borderId="6" xfId="0" applyFont="1" applyFill="1" applyBorder="1" applyAlignment="1">
      <alignment horizontal="center" vertical="center"/>
    </xf>
    <xf numFmtId="0" fontId="3" fillId="0" borderId="6" xfId="0" applyFont="1" applyBorder="1" applyAlignment="1">
      <alignment horizontal="center" vertical="center" wrapText="1"/>
    </xf>
    <xf numFmtId="0" fontId="3" fillId="0" borderId="8" xfId="0" applyFont="1" applyBorder="1" applyAlignment="1">
      <alignment horizontal="center" vertical="center"/>
    </xf>
    <xf numFmtId="0" fontId="4" fillId="0" borderId="0" xfId="0" applyFont="1" applyAlignment="1">
      <alignment horizontal="left" vertical="center"/>
    </xf>
    <xf numFmtId="165" fontId="23" fillId="0" borderId="6" xfId="1" applyNumberFormat="1" applyFont="1" applyFill="1" applyBorder="1" applyAlignment="1">
      <alignment horizontal="left" vertical="center" indent="1" shrinkToFit="1"/>
    </xf>
    <xf numFmtId="6" fontId="23" fillId="0" borderId="8" xfId="3" applyNumberFormat="1" applyFont="1" applyFill="1" applyBorder="1" applyAlignment="1">
      <alignment horizontal="center" vertical="center"/>
    </xf>
    <xf numFmtId="9" fontId="4" fillId="0" borderId="0" xfId="0" applyNumberFormat="1" applyFont="1" applyAlignment="1">
      <alignment horizontal="left" vertical="center"/>
    </xf>
    <xf numFmtId="165" fontId="5" fillId="0" borderId="6" xfId="0" applyNumberFormat="1" applyFont="1" applyBorder="1" applyAlignment="1">
      <alignment horizontal="left" vertical="center" indent="1"/>
    </xf>
    <xf numFmtId="6" fontId="22" fillId="0" borderId="8" xfId="3" applyNumberFormat="1" applyFont="1" applyFill="1" applyBorder="1" applyAlignment="1">
      <alignment horizontal="center" vertical="center"/>
    </xf>
    <xf numFmtId="0" fontId="4" fillId="0" borderId="6" xfId="0" applyFont="1" applyBorder="1" applyAlignment="1">
      <alignment horizontal="center" vertical="center"/>
    </xf>
    <xf numFmtId="165" fontId="5" fillId="0" borderId="6" xfId="1" applyNumberFormat="1" applyFont="1" applyFill="1" applyBorder="1" applyAlignment="1">
      <alignment horizontal="left" vertical="center" indent="1"/>
    </xf>
    <xf numFmtId="165" fontId="4" fillId="0" borderId="6" xfId="1" applyNumberFormat="1" applyFont="1" applyFill="1" applyBorder="1" applyAlignment="1">
      <alignment horizontal="left" vertical="center" wrapText="1" indent="1"/>
    </xf>
    <xf numFmtId="6" fontId="23" fillId="0" borderId="3" xfId="3" applyNumberFormat="1" applyFont="1" applyFill="1" applyBorder="1" applyAlignment="1">
      <alignment horizontal="center" vertical="center"/>
    </xf>
    <xf numFmtId="6" fontId="23" fillId="0" borderId="0" xfId="3" applyNumberFormat="1" applyFont="1" applyFill="1" applyBorder="1" applyAlignment="1">
      <alignment horizontal="center" vertical="center"/>
    </xf>
    <xf numFmtId="1" fontId="24" fillId="0" borderId="0" xfId="0" applyNumberFormat="1" applyFont="1" applyAlignment="1">
      <alignment horizontal="center" vertical="top" shrinkToFit="1"/>
    </xf>
    <xf numFmtId="6" fontId="23" fillId="0" borderId="11" xfId="3" applyNumberFormat="1" applyFont="1" applyFill="1" applyBorder="1" applyAlignment="1">
      <alignment horizontal="center" vertical="center"/>
    </xf>
    <xf numFmtId="164" fontId="23" fillId="0" borderId="0" xfId="1" applyNumberFormat="1" applyFont="1" applyFill="1" applyBorder="1" applyAlignment="1">
      <alignment horizontal="center" vertical="center" shrinkToFit="1"/>
    </xf>
    <xf numFmtId="6" fontId="22" fillId="0" borderId="3" xfId="3" applyNumberFormat="1" applyFont="1" applyFill="1" applyBorder="1" applyAlignment="1">
      <alignment horizontal="center" vertical="center"/>
    </xf>
    <xf numFmtId="6" fontId="22" fillId="0" borderId="11" xfId="3" applyNumberFormat="1" applyFont="1" applyFill="1" applyBorder="1" applyAlignment="1">
      <alignment horizontal="center" vertical="center"/>
    </xf>
    <xf numFmtId="6" fontId="22" fillId="0" borderId="0" xfId="3" applyNumberFormat="1" applyFont="1" applyFill="1" applyBorder="1" applyAlignment="1">
      <alignment horizontal="center" vertical="center"/>
    </xf>
    <xf numFmtId="164" fontId="22" fillId="0" borderId="8" xfId="3" applyNumberFormat="1" applyFont="1" applyFill="1" applyBorder="1" applyAlignment="1">
      <alignment horizontal="center" vertical="center" wrapText="1"/>
    </xf>
    <xf numFmtId="165" fontId="3" fillId="0" borderId="0" xfId="1" applyNumberFormat="1" applyFont="1" applyFill="1" applyBorder="1" applyAlignment="1">
      <alignment horizontal="left" vertical="center" indent="1"/>
    </xf>
    <xf numFmtId="165" fontId="4" fillId="0" borderId="0" xfId="1" applyNumberFormat="1" applyFont="1" applyFill="1" applyBorder="1" applyAlignment="1">
      <alignment horizontal="left" vertical="center" indent="1"/>
    </xf>
    <xf numFmtId="165" fontId="25" fillId="0" borderId="0" xfId="1" applyNumberFormat="1" applyFont="1" applyFill="1" applyBorder="1" applyAlignment="1">
      <alignment horizontal="left" vertical="center" indent="1"/>
    </xf>
    <xf numFmtId="0" fontId="3" fillId="0" borderId="6" xfId="0" applyFont="1" applyBorder="1" applyAlignment="1">
      <alignment horizontal="center" vertical="center"/>
    </xf>
    <xf numFmtId="0" fontId="4" fillId="0" borderId="7" xfId="0" applyFont="1" applyBorder="1" applyAlignment="1">
      <alignment horizontal="left" vertical="center"/>
    </xf>
    <xf numFmtId="0" fontId="4" fillId="0" borderId="12" xfId="0" applyFont="1" applyBorder="1" applyAlignment="1">
      <alignment horizontal="left" vertical="center"/>
    </xf>
    <xf numFmtId="0" fontId="4" fillId="0" borderId="8" xfId="0" applyFont="1" applyBorder="1" applyAlignment="1">
      <alignment horizontal="left" vertical="center"/>
    </xf>
    <xf numFmtId="0" fontId="5" fillId="0" borderId="0" xfId="0" applyFont="1" applyAlignment="1">
      <alignment horizontal="center" vertical="center"/>
    </xf>
    <xf numFmtId="0" fontId="28" fillId="0" borderId="1" xfId="0" applyFont="1" applyBorder="1" applyAlignment="1">
      <alignment horizontal="left" vertical="center"/>
    </xf>
    <xf numFmtId="0" fontId="28" fillId="0" borderId="2" xfId="0" applyFont="1" applyBorder="1" applyAlignment="1">
      <alignment horizontal="left" vertical="center"/>
    </xf>
    <xf numFmtId="0" fontId="28" fillId="0" borderId="3" xfId="0" applyFont="1" applyBorder="1" applyAlignment="1">
      <alignment horizontal="left" vertical="center"/>
    </xf>
    <xf numFmtId="0" fontId="5" fillId="0" borderId="4" xfId="0" applyFont="1" applyBorder="1" applyAlignment="1">
      <alignment horizontal="center" vertical="center" wrapText="1"/>
    </xf>
    <xf numFmtId="0" fontId="5" fillId="0" borderId="0" xfId="0" applyFont="1" applyAlignment="1">
      <alignment horizontal="center" vertical="center" wrapText="1"/>
    </xf>
    <xf numFmtId="0" fontId="5" fillId="0" borderId="5" xfId="0" applyFont="1" applyBorder="1" applyAlignment="1">
      <alignment horizontal="center" vertical="center" wrapText="1"/>
    </xf>
    <xf numFmtId="0" fontId="5" fillId="0" borderId="7" xfId="0" applyFont="1" applyBorder="1" applyAlignment="1">
      <alignment horizontal="left"/>
    </xf>
    <xf numFmtId="0" fontId="5" fillId="0" borderId="12" xfId="0" applyFont="1" applyBorder="1" applyAlignment="1">
      <alignment horizontal="left"/>
    </xf>
    <xf numFmtId="0" fontId="5" fillId="0" borderId="8" xfId="0" applyFont="1" applyBorder="1" applyAlignment="1">
      <alignment horizontal="left"/>
    </xf>
    <xf numFmtId="0" fontId="28" fillId="0" borderId="1" xfId="0" applyFont="1" applyBorder="1" applyAlignment="1">
      <alignment horizontal="left"/>
    </xf>
    <xf numFmtId="0" fontId="28" fillId="0" borderId="2" xfId="0" applyFont="1" applyBorder="1" applyAlignment="1">
      <alignment horizontal="left"/>
    </xf>
    <xf numFmtId="0" fontId="28" fillId="0" borderId="3" xfId="0" applyFont="1" applyBorder="1" applyAlignment="1">
      <alignment horizontal="left"/>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28" fillId="0" borderId="7" xfId="0" applyFont="1" applyBorder="1" applyAlignment="1">
      <alignment horizontal="center" vertical="center"/>
    </xf>
    <xf numFmtId="0" fontId="28" fillId="0" borderId="12" xfId="0" applyFont="1" applyBorder="1" applyAlignment="1">
      <alignment horizontal="center" vertical="center"/>
    </xf>
    <xf numFmtId="0" fontId="28" fillId="0" borderId="8" xfId="0" applyFont="1" applyBorder="1" applyAlignment="1">
      <alignment horizontal="center" vertical="center"/>
    </xf>
    <xf numFmtId="0" fontId="5" fillId="0" borderId="18"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28" fillId="0" borderId="7" xfId="0" applyFont="1" applyBorder="1" applyAlignment="1">
      <alignment horizontal="center"/>
    </xf>
    <xf numFmtId="0" fontId="28" fillId="0" borderId="12" xfId="0" applyFont="1" applyBorder="1" applyAlignment="1">
      <alignment horizontal="center"/>
    </xf>
    <xf numFmtId="0" fontId="28" fillId="0" borderId="8" xfId="0" applyFont="1" applyBorder="1" applyAlignment="1">
      <alignment horizont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4" fillId="0" borderId="4" xfId="0" applyFont="1" applyBorder="1" applyAlignment="1">
      <alignment horizontal="center" vertical="center"/>
    </xf>
    <xf numFmtId="0" fontId="4" fillId="0" borderId="0" xfId="0" applyFont="1" applyAlignment="1">
      <alignment horizontal="center" vertical="center"/>
    </xf>
    <xf numFmtId="0" fontId="4" fillId="0" borderId="5" xfId="0" applyFont="1" applyBorder="1" applyAlignment="1">
      <alignment horizontal="center" vertical="center"/>
    </xf>
    <xf numFmtId="0" fontId="10" fillId="0" borderId="9" xfId="0" applyFont="1" applyBorder="1" applyAlignment="1">
      <alignment horizontal="center" vertical="center"/>
    </xf>
    <xf numFmtId="0" fontId="10" fillId="0" borderId="10" xfId="0" applyFont="1" applyBorder="1" applyAlignment="1">
      <alignment horizontal="center" vertical="center"/>
    </xf>
    <xf numFmtId="0" fontId="10" fillId="0" borderId="11" xfId="0" applyFont="1" applyBorder="1" applyAlignment="1">
      <alignment horizontal="center" vertical="center"/>
    </xf>
    <xf numFmtId="0" fontId="10" fillId="0" borderId="2" xfId="0" applyFont="1" applyBorder="1" applyAlignment="1">
      <alignment horizontal="left"/>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6" fillId="0" borderId="11" xfId="0" applyFont="1" applyBorder="1" applyAlignment="1">
      <alignment horizontal="center" vertical="center"/>
    </xf>
    <xf numFmtId="0" fontId="6" fillId="0" borderId="19" xfId="0" applyFont="1" applyBorder="1" applyAlignment="1">
      <alignment horizontal="center" vertical="center"/>
    </xf>
    <xf numFmtId="0" fontId="6" fillId="0" borderId="14" xfId="0" applyFont="1" applyBorder="1" applyAlignment="1">
      <alignment horizontal="center" vertical="center"/>
    </xf>
    <xf numFmtId="0" fontId="6" fillId="0" borderId="20" xfId="0" applyFont="1" applyBorder="1" applyAlignment="1">
      <alignment horizontal="center" vertical="center"/>
    </xf>
    <xf numFmtId="0" fontId="28" fillId="0" borderId="7" xfId="0" applyFont="1" applyBorder="1" applyAlignment="1">
      <alignment horizontal="left" vertical="center"/>
    </xf>
    <xf numFmtId="0" fontId="5" fillId="0" borderId="12" xfId="0" applyFont="1" applyBorder="1" applyAlignment="1">
      <alignment horizontal="left" vertical="center"/>
    </xf>
    <xf numFmtId="0" fontId="5" fillId="0" borderId="8" xfId="0" applyFont="1" applyBorder="1" applyAlignment="1">
      <alignment horizontal="left" vertical="center"/>
    </xf>
    <xf numFmtId="0" fontId="5" fillId="0" borderId="7" xfId="0" applyFont="1" applyBorder="1" applyAlignment="1">
      <alignment horizontal="left" vertical="center" wrapText="1"/>
    </xf>
    <xf numFmtId="0" fontId="5" fillId="0" borderId="12" xfId="0" applyFont="1" applyBorder="1" applyAlignment="1">
      <alignment horizontal="left" vertical="center" wrapText="1"/>
    </xf>
    <xf numFmtId="0" fontId="5" fillId="0" borderId="8" xfId="0" applyFont="1" applyBorder="1" applyAlignment="1">
      <alignment horizontal="left" vertical="center" wrapText="1"/>
    </xf>
    <xf numFmtId="0" fontId="5" fillId="0" borderId="7" xfId="0" applyFont="1" applyBorder="1" applyAlignment="1">
      <alignment horizontal="left" wrapText="1"/>
    </xf>
    <xf numFmtId="0" fontId="5" fillId="0" borderId="12" xfId="0" applyFont="1" applyBorder="1" applyAlignment="1">
      <alignment horizontal="left" wrapText="1"/>
    </xf>
    <xf numFmtId="0" fontId="5" fillId="0" borderId="8" xfId="0" applyFont="1" applyBorder="1" applyAlignment="1">
      <alignment horizontal="left" wrapText="1"/>
    </xf>
    <xf numFmtId="0" fontId="5" fillId="0" borderId="1" xfId="0" applyFont="1" applyBorder="1" applyAlignment="1">
      <alignment horizontal="left" vertical="center" wrapText="1"/>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0" fontId="10" fillId="0" borderId="4" xfId="0" applyFont="1" applyBorder="1" applyAlignment="1">
      <alignment horizontal="center" vertical="center" wrapText="1"/>
    </xf>
    <xf numFmtId="0" fontId="10" fillId="0" borderId="0" xfId="0" applyFont="1" applyAlignment="1">
      <alignment horizontal="center" vertical="center" wrapText="1"/>
    </xf>
    <xf numFmtId="0" fontId="10" fillId="0" borderId="5" xfId="0" applyFont="1" applyBorder="1" applyAlignment="1">
      <alignment horizontal="center" vertical="center" wrapText="1"/>
    </xf>
    <xf numFmtId="0" fontId="5" fillId="0" borderId="15" xfId="0" applyFont="1" applyBorder="1" applyAlignment="1">
      <alignment horizontal="left"/>
    </xf>
    <xf numFmtId="0" fontId="5" fillId="0" borderId="0" xfId="0" applyFont="1" applyAlignment="1">
      <alignment horizontal="left"/>
    </xf>
    <xf numFmtId="0" fontId="5" fillId="0" borderId="16" xfId="0" applyFont="1" applyBorder="1" applyAlignment="1">
      <alignment horizontal="left"/>
    </xf>
    <xf numFmtId="0" fontId="5" fillId="0" borderId="1" xfId="0" applyFont="1" applyBorder="1" applyAlignment="1">
      <alignment horizontal="left"/>
    </xf>
    <xf numFmtId="0" fontId="5" fillId="0" borderId="2" xfId="0" applyFont="1" applyBorder="1" applyAlignment="1">
      <alignment horizontal="left"/>
    </xf>
    <xf numFmtId="0" fontId="5" fillId="0" borderId="3" xfId="0" applyFont="1" applyBorder="1" applyAlignment="1">
      <alignment horizontal="left"/>
    </xf>
    <xf numFmtId="0" fontId="5" fillId="0" borderId="9" xfId="0" applyFont="1" applyBorder="1" applyAlignment="1">
      <alignment horizontal="left" vertical="center" wrapText="1"/>
    </xf>
    <xf numFmtId="0" fontId="5" fillId="0" borderId="10" xfId="0" applyFont="1" applyBorder="1" applyAlignment="1">
      <alignment horizontal="left" vertical="center" wrapText="1"/>
    </xf>
    <xf numFmtId="0" fontId="5" fillId="0" borderId="11" xfId="0" applyFont="1" applyBorder="1" applyAlignment="1">
      <alignment horizontal="left" vertical="center" wrapText="1"/>
    </xf>
    <xf numFmtId="0" fontId="5" fillId="0" borderId="4" xfId="0" applyFont="1" applyBorder="1" applyAlignment="1">
      <alignment vertical="center" wrapText="1"/>
    </xf>
    <xf numFmtId="0" fontId="5" fillId="0" borderId="0" xfId="0" applyFont="1" applyAlignment="1">
      <alignment vertical="center" wrapText="1"/>
    </xf>
    <xf numFmtId="0" fontId="5" fillId="0" borderId="5" xfId="0" applyFont="1" applyBorder="1" applyAlignment="1">
      <alignment vertical="center" wrapText="1"/>
    </xf>
    <xf numFmtId="0" fontId="5" fillId="0" borderId="9"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18" fillId="0" borderId="4" xfId="0" applyFont="1" applyBorder="1" applyAlignment="1">
      <alignment horizontal="center" vertical="center" wrapText="1"/>
    </xf>
    <xf numFmtId="0" fontId="18" fillId="0" borderId="0" xfId="0" applyFont="1" applyAlignment="1">
      <alignment horizontal="center" vertical="center" wrapText="1"/>
    </xf>
    <xf numFmtId="0" fontId="18" fillId="0" borderId="9" xfId="0" applyFont="1" applyBorder="1" applyAlignment="1">
      <alignment horizontal="center" vertical="center" wrapText="1"/>
    </xf>
    <xf numFmtId="0" fontId="18" fillId="0" borderId="10" xfId="0" applyFont="1" applyBorder="1" applyAlignment="1">
      <alignment horizontal="center" vertical="center" wrapText="1"/>
    </xf>
    <xf numFmtId="49" fontId="4" fillId="2" borderId="23" xfId="0" applyNumberFormat="1" applyFont="1" applyFill="1" applyBorder="1" applyAlignment="1" applyProtection="1">
      <alignment horizontal="center" vertical="center"/>
      <protection locked="0"/>
    </xf>
    <xf numFmtId="49" fontId="4" fillId="2" borderId="24" xfId="0" applyNumberFormat="1" applyFont="1" applyFill="1" applyBorder="1" applyAlignment="1" applyProtection="1">
      <alignment horizontal="center" vertical="center"/>
      <protection locked="0"/>
    </xf>
    <xf numFmtId="0" fontId="4" fillId="0" borderId="13"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5" xfId="0" applyFont="1" applyBorder="1" applyAlignment="1">
      <alignment horizontal="center" vertical="center"/>
    </xf>
    <xf numFmtId="0" fontId="4" fillId="0" borderId="32" xfId="0" applyFont="1" applyBorder="1" applyAlignment="1">
      <alignment horizontal="center" vertical="center"/>
    </xf>
    <xf numFmtId="0" fontId="3" fillId="0" borderId="12" xfId="0" applyFont="1" applyBorder="1" applyAlignment="1">
      <alignment horizontal="right" vertical="center"/>
    </xf>
    <xf numFmtId="0" fontId="3" fillId="0" borderId="8" xfId="0" applyFont="1" applyBorder="1" applyAlignment="1">
      <alignment horizontal="right" vertical="center"/>
    </xf>
    <xf numFmtId="0" fontId="4" fillId="0" borderId="31" xfId="0" applyFont="1" applyBorder="1" applyAlignment="1">
      <alignment horizontal="left" vertical="center"/>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11" fillId="0" borderId="7" xfId="0" applyFont="1" applyBorder="1" applyAlignment="1">
      <alignment horizontal="left" vertical="center"/>
    </xf>
    <xf numFmtId="0" fontId="11" fillId="0" borderId="12" xfId="0" applyFont="1" applyBorder="1" applyAlignment="1">
      <alignment horizontal="left" vertical="center"/>
    </xf>
    <xf numFmtId="0" fontId="3" fillId="0" borderId="15" xfId="0" applyFont="1" applyBorder="1" applyAlignment="1">
      <alignment horizontal="left" vertical="center"/>
    </xf>
    <xf numFmtId="0" fontId="3" fillId="0" borderId="0" xfId="0" applyFont="1" applyAlignment="1">
      <alignment horizontal="left" vertical="center"/>
    </xf>
    <xf numFmtId="0" fontId="3" fillId="0" borderId="16" xfId="0" applyFont="1" applyBorder="1" applyAlignment="1">
      <alignment horizontal="left" vertical="center"/>
    </xf>
    <xf numFmtId="0" fontId="4" fillId="0" borderId="16" xfId="0" applyFont="1" applyBorder="1" applyAlignment="1">
      <alignment horizontal="center" vertical="center"/>
    </xf>
    <xf numFmtId="0" fontId="13" fillId="0" borderId="15" xfId="0" applyFont="1" applyBorder="1" applyAlignment="1">
      <alignment horizontal="center" vertical="center" wrapText="1"/>
    </xf>
    <xf numFmtId="0" fontId="13" fillId="0" borderId="0" xfId="0" applyFont="1" applyAlignment="1">
      <alignment horizontal="center" vertical="center" wrapText="1"/>
    </xf>
    <xf numFmtId="0" fontId="13" fillId="0" borderId="16" xfId="0" applyFont="1" applyBorder="1" applyAlignment="1">
      <alignment horizontal="center" vertical="center" wrapText="1"/>
    </xf>
    <xf numFmtId="0" fontId="13" fillId="0" borderId="35" xfId="0" applyFont="1" applyBorder="1" applyAlignment="1">
      <alignment horizontal="center" vertical="center" wrapText="1"/>
    </xf>
    <xf numFmtId="0" fontId="13" fillId="0" borderId="25" xfId="0" applyFont="1" applyBorder="1" applyAlignment="1">
      <alignment horizontal="center" vertical="center" wrapText="1"/>
    </xf>
    <xf numFmtId="0" fontId="13" fillId="0" borderId="36" xfId="0" applyFont="1" applyBorder="1" applyAlignment="1">
      <alignment horizontal="center" vertical="center" wrapText="1"/>
    </xf>
    <xf numFmtId="0" fontId="11" fillId="0" borderId="8" xfId="0" applyFont="1" applyBorder="1" applyAlignment="1">
      <alignment horizontal="left" vertical="center"/>
    </xf>
    <xf numFmtId="0" fontId="3" fillId="0" borderId="43" xfId="0" applyFont="1" applyBorder="1" applyAlignment="1">
      <alignment horizontal="left" vertical="center"/>
    </xf>
    <xf numFmtId="0" fontId="17" fillId="0" borderId="12" xfId="0" applyFont="1" applyBorder="1" applyAlignment="1" applyProtection="1">
      <alignment horizontal="left" vertical="center"/>
      <protection hidden="1"/>
    </xf>
    <xf numFmtId="0" fontId="17" fillId="0" borderId="8" xfId="0" applyFont="1" applyBorder="1" applyAlignment="1" applyProtection="1">
      <alignment horizontal="left" vertical="center"/>
      <protection hidden="1"/>
    </xf>
    <xf numFmtId="14" fontId="4" fillId="2" borderId="7" xfId="1" applyNumberFormat="1" applyFont="1" applyFill="1" applyBorder="1" applyAlignment="1" applyProtection="1">
      <alignment horizontal="center" vertical="center"/>
      <protection locked="0"/>
    </xf>
    <xf numFmtId="14" fontId="4" fillId="2" borderId="31" xfId="1" applyNumberFormat="1" applyFont="1" applyFill="1" applyBorder="1" applyAlignment="1" applyProtection="1">
      <alignment horizontal="center" vertical="center"/>
      <protection locked="0"/>
    </xf>
    <xf numFmtId="14" fontId="4" fillId="2" borderId="8" xfId="1" applyNumberFormat="1" applyFont="1" applyFill="1" applyBorder="1" applyAlignment="1" applyProtection="1">
      <alignment horizontal="center" vertical="center"/>
      <protection locked="0"/>
    </xf>
    <xf numFmtId="0" fontId="4" fillId="0" borderId="15" xfId="0" applyFont="1" applyBorder="1" applyAlignment="1" applyProtection="1">
      <alignment horizontal="center" vertical="center"/>
      <protection locked="0"/>
    </xf>
    <xf numFmtId="0" fontId="4" fillId="0" borderId="0" xfId="0" applyFont="1" applyAlignment="1" applyProtection="1">
      <alignment horizontal="center" vertical="center"/>
      <protection locked="0"/>
    </xf>
    <xf numFmtId="0" fontId="4" fillId="0" borderId="33" xfId="0" applyFont="1" applyBorder="1" applyAlignment="1" applyProtection="1">
      <alignment horizontal="center" vertical="center"/>
      <protection locked="0"/>
    </xf>
    <xf numFmtId="0" fontId="4" fillId="0" borderId="10" xfId="0" applyFont="1" applyBorder="1" applyAlignment="1" applyProtection="1">
      <alignment horizontal="center" vertical="center"/>
      <protection locked="0"/>
    </xf>
    <xf numFmtId="0" fontId="4" fillId="0" borderId="16" xfId="0" applyFont="1" applyBorder="1" applyAlignment="1" applyProtection="1">
      <alignment horizontal="center" vertical="center"/>
      <protection locked="0"/>
    </xf>
    <xf numFmtId="0" fontId="4" fillId="0" borderId="29" xfId="0" applyFont="1" applyBorder="1" applyAlignment="1" applyProtection="1">
      <alignment horizontal="center" vertical="center"/>
      <protection locked="0"/>
    </xf>
    <xf numFmtId="0" fontId="3" fillId="0" borderId="30" xfId="0" applyFont="1" applyBorder="1" applyAlignment="1">
      <alignment horizontal="center" vertical="center"/>
    </xf>
    <xf numFmtId="0" fontId="3" fillId="0" borderId="2" xfId="0" applyFont="1" applyBorder="1" applyAlignment="1">
      <alignment horizontal="center" vertical="center"/>
    </xf>
    <xf numFmtId="0" fontId="3" fillId="0" borderId="28" xfId="0" applyFont="1" applyBorder="1" applyAlignment="1">
      <alignment horizontal="center" vertical="center"/>
    </xf>
    <xf numFmtId="0" fontId="3" fillId="0" borderId="40" xfId="0" applyFont="1" applyBorder="1" applyAlignment="1">
      <alignment horizontal="left" vertical="center"/>
    </xf>
    <xf numFmtId="0" fontId="4" fillId="2" borderId="7" xfId="0" applyFont="1" applyFill="1" applyBorder="1" applyAlignment="1" applyProtection="1">
      <alignment horizontal="center" vertical="center"/>
      <protection locked="0"/>
    </xf>
    <xf numFmtId="0" fontId="4" fillId="2" borderId="8" xfId="0" applyFont="1" applyFill="1" applyBorder="1" applyAlignment="1" applyProtection="1">
      <alignment horizontal="center" vertical="center"/>
      <protection locked="0"/>
    </xf>
    <xf numFmtId="0" fontId="3" fillId="0" borderId="0" xfId="0" applyFont="1" applyAlignment="1">
      <alignment horizontal="center" vertical="center"/>
    </xf>
    <xf numFmtId="0" fontId="5" fillId="0" borderId="0" xfId="0" applyFont="1" applyAlignment="1">
      <alignment horizontal="right"/>
    </xf>
    <xf numFmtId="0" fontId="5" fillId="0" borderId="5" xfId="0" applyFont="1" applyBorder="1" applyAlignment="1">
      <alignment horizontal="right"/>
    </xf>
    <xf numFmtId="0" fontId="4" fillId="2" borderId="6" xfId="0" applyFont="1" applyFill="1" applyBorder="1" applyAlignment="1" applyProtection="1">
      <alignment horizontal="center" vertical="center"/>
      <protection locked="0"/>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44" fontId="3" fillId="0" borderId="10" xfId="1" applyFont="1" applyBorder="1" applyAlignment="1">
      <alignment horizontal="right" vertical="center"/>
    </xf>
    <xf numFmtId="44" fontId="3" fillId="0" borderId="11" xfId="1" applyFont="1" applyBorder="1" applyAlignment="1">
      <alignment horizontal="right" vertical="center"/>
    </xf>
    <xf numFmtId="0" fontId="14" fillId="0" borderId="0" xfId="0" applyFont="1" applyAlignment="1">
      <alignment horizontal="left" vertical="center"/>
    </xf>
    <xf numFmtId="0" fontId="14" fillId="0" borderId="16" xfId="0" applyFont="1" applyBorder="1" applyAlignment="1">
      <alignment horizontal="left" vertical="center"/>
    </xf>
    <xf numFmtId="0" fontId="21" fillId="0" borderId="12" xfId="3" applyFont="1" applyBorder="1" applyAlignment="1">
      <alignment horizontal="right" vertical="center"/>
    </xf>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3" fillId="0" borderId="26" xfId="0" applyFont="1" applyBorder="1" applyAlignment="1">
      <alignment horizontal="center" vertical="center"/>
    </xf>
    <xf numFmtId="0" fontId="3" fillId="0" borderId="17" xfId="0" applyFont="1" applyBorder="1" applyAlignment="1">
      <alignment horizontal="center" vertical="center"/>
    </xf>
    <xf numFmtId="0" fontId="3" fillId="0" borderId="27" xfId="0" applyFont="1" applyBorder="1" applyAlignment="1">
      <alignment horizontal="center" vertical="center"/>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19" fillId="0" borderId="4" xfId="0" applyFont="1" applyBorder="1" applyAlignment="1" applyProtection="1">
      <alignment horizontal="center" vertical="center" wrapText="1"/>
      <protection locked="0"/>
    </xf>
    <xf numFmtId="0" fontId="19" fillId="0" borderId="0" xfId="0" applyFont="1" applyAlignment="1" applyProtection="1">
      <alignment horizontal="center" vertical="center" wrapText="1"/>
      <protection locked="0"/>
    </xf>
    <xf numFmtId="0" fontId="19" fillId="0" borderId="16" xfId="0" applyFont="1" applyBorder="1" applyAlignment="1" applyProtection="1">
      <alignment horizontal="center" vertical="center" wrapText="1"/>
      <protection locked="0"/>
    </xf>
    <xf numFmtId="0" fontId="3" fillId="0" borderId="15" xfId="0" applyFont="1" applyBorder="1" applyAlignment="1">
      <alignment horizontal="left" vertical="center" wrapText="1"/>
    </xf>
    <xf numFmtId="0" fontId="3" fillId="0" borderId="0" xfId="0" applyFont="1" applyAlignment="1">
      <alignment horizontal="left" vertical="center" wrapText="1"/>
    </xf>
    <xf numFmtId="44" fontId="3" fillId="0" borderId="44" xfId="2" applyNumberFormat="1" applyFont="1" applyBorder="1" applyAlignment="1" applyProtection="1">
      <alignment vertical="center"/>
      <protection hidden="1"/>
    </xf>
    <xf numFmtId="44" fontId="3" fillId="0" borderId="41" xfId="2" applyNumberFormat="1" applyFont="1" applyBorder="1" applyAlignment="1" applyProtection="1">
      <alignment vertical="center"/>
      <protection hidden="1"/>
    </xf>
    <xf numFmtId="44" fontId="3" fillId="0" borderId="7" xfId="1" applyNumberFormat="1" applyFont="1" applyFill="1" applyBorder="1" applyAlignment="1" applyProtection="1">
      <alignment horizontal="center" vertical="center"/>
      <protection hidden="1"/>
    </xf>
    <xf numFmtId="44" fontId="3" fillId="0" borderId="8" xfId="1" applyNumberFormat="1" applyFont="1" applyFill="1" applyBorder="1" applyAlignment="1" applyProtection="1">
      <alignment horizontal="center" vertical="center"/>
      <protection hidden="1"/>
    </xf>
  </cellXfs>
  <cellStyles count="5">
    <cellStyle name="Currency" xfId="1" builtinId="4"/>
    <cellStyle name="Hyperlink" xfId="3" builtinId="8"/>
    <cellStyle name="Normal" xfId="0" builtinId="0"/>
    <cellStyle name="Normal 2" xfId="4" xr:uid="{832491EC-ECF7-41C5-A56D-7F25DFFD3501}"/>
    <cellStyle name="Percent" xfId="2" builtinId="5"/>
  </cellStyles>
  <dxfs count="0"/>
  <tableStyles count="1" defaultTableStyle="TableStyleMedium2" defaultPivotStyle="PivotStyleLight16">
    <tableStyle name="Invisible" pivot="0" table="0" count="0" xr9:uid="{9A736226-2741-49C5-8D3B-AEB0BACD0CEC}"/>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huduser.gov/portal/datasets/il.html"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s://www.huduser.gov/portal/datasets/fmr/smallarea/index.html" TargetMode="External"/><Relationship Id="rId13" Type="http://schemas.openxmlformats.org/officeDocument/2006/relationships/printerSettings" Target="../printerSettings/printerSettings3.bin"/><Relationship Id="rId3" Type="http://schemas.openxmlformats.org/officeDocument/2006/relationships/hyperlink" Target="https://www.huduser.gov/portal/datasets/fmr/smallarea/index.html" TargetMode="External"/><Relationship Id="rId7" Type="http://schemas.openxmlformats.org/officeDocument/2006/relationships/hyperlink" Target="https://www.huduser.gov/portal/datasets/fmr/smallarea/index.html" TargetMode="External"/><Relationship Id="rId12" Type="http://schemas.openxmlformats.org/officeDocument/2006/relationships/hyperlink" Target="https://www.huduser.gov/portal/datasets/fmr/smallarea/index.html" TargetMode="External"/><Relationship Id="rId2" Type="http://schemas.openxmlformats.org/officeDocument/2006/relationships/hyperlink" Target="https://www.huduser.gov/portal/datasets/fmr/smallarea/index.html" TargetMode="External"/><Relationship Id="rId1" Type="http://schemas.openxmlformats.org/officeDocument/2006/relationships/hyperlink" Target="https://www.huduser.gov/portal/datasets/fmr/smallarea/index.html" TargetMode="External"/><Relationship Id="rId6" Type="http://schemas.openxmlformats.org/officeDocument/2006/relationships/hyperlink" Target="https://www.huduser.gov/portal/datasets/fmr/smallarea/index.html" TargetMode="External"/><Relationship Id="rId11" Type="http://schemas.openxmlformats.org/officeDocument/2006/relationships/hyperlink" Target="https://www.huduser.gov/portal/datasets/fmr/smallarea/index.html" TargetMode="External"/><Relationship Id="rId5" Type="http://schemas.openxmlformats.org/officeDocument/2006/relationships/hyperlink" Target="https://www.huduser.gov/portal/datasets/fmr/smallarea/index.html" TargetMode="External"/><Relationship Id="rId10" Type="http://schemas.openxmlformats.org/officeDocument/2006/relationships/hyperlink" Target="https://www.huduser.gov/portal/datasets/fmr/smallarea/index.html" TargetMode="External"/><Relationship Id="rId4" Type="http://schemas.openxmlformats.org/officeDocument/2006/relationships/hyperlink" Target="https://www.huduser.gov/portal/datasets/fmr/smallarea/index.html" TargetMode="External"/><Relationship Id="rId9" Type="http://schemas.openxmlformats.org/officeDocument/2006/relationships/hyperlink" Target="https://www.huduser.gov/portal/datasets/fmr/smallarea/index.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086B5F-D7DB-4A69-95FC-9F9BE071DC6C}">
  <dimension ref="A1:J44"/>
  <sheetViews>
    <sheetView zoomScale="140" zoomScaleNormal="140" workbookViewId="0">
      <selection activeCell="K13" sqref="K13"/>
    </sheetView>
  </sheetViews>
  <sheetFormatPr defaultRowHeight="15" x14ac:dyDescent="0.25"/>
  <cols>
    <col min="1" max="1" width="10.5703125" customWidth="1"/>
    <col min="8" max="8" width="11" customWidth="1"/>
    <col min="10" max="10" width="9.140625" customWidth="1"/>
  </cols>
  <sheetData>
    <row r="1" spans="1:10" x14ac:dyDescent="0.25">
      <c r="A1" s="155" t="s">
        <v>0</v>
      </c>
      <c r="B1" s="156"/>
      <c r="C1" s="156"/>
      <c r="D1" s="156"/>
      <c r="E1" s="156"/>
      <c r="F1" s="156"/>
      <c r="G1" s="156"/>
      <c r="H1" s="156"/>
      <c r="I1" s="156"/>
      <c r="J1" s="157"/>
    </row>
    <row r="2" spans="1:10" x14ac:dyDescent="0.25">
      <c r="A2" s="158" t="s">
        <v>1</v>
      </c>
      <c r="B2" s="159"/>
      <c r="C2" s="159"/>
      <c r="D2" s="159"/>
      <c r="E2" s="159"/>
      <c r="F2" s="159"/>
      <c r="G2" s="159"/>
      <c r="H2" s="159"/>
      <c r="I2" s="159"/>
      <c r="J2" s="160"/>
    </row>
    <row r="3" spans="1:10" x14ac:dyDescent="0.25">
      <c r="A3" s="161" t="s">
        <v>742</v>
      </c>
      <c r="B3" s="162"/>
      <c r="C3" s="162"/>
      <c r="D3" s="162"/>
      <c r="E3" s="162"/>
      <c r="F3" s="162"/>
      <c r="G3" s="162"/>
      <c r="H3" s="162"/>
      <c r="I3" s="162"/>
      <c r="J3" s="163"/>
    </row>
    <row r="4" spans="1:10" x14ac:dyDescent="0.25">
      <c r="A4" s="170" t="s">
        <v>722</v>
      </c>
      <c r="B4" s="171"/>
      <c r="C4" s="171"/>
      <c r="D4" s="171"/>
      <c r="E4" s="171"/>
      <c r="F4" s="171"/>
      <c r="G4" s="171"/>
      <c r="H4" s="171"/>
      <c r="I4" s="171"/>
      <c r="J4" s="172"/>
    </row>
    <row r="5" spans="1:10" ht="27.75" customHeight="1" x14ac:dyDescent="0.25">
      <c r="A5" s="173" t="s">
        <v>723</v>
      </c>
      <c r="B5" s="174"/>
      <c r="C5" s="174"/>
      <c r="D5" s="174"/>
      <c r="E5" s="174"/>
      <c r="F5" s="174"/>
      <c r="G5" s="174"/>
      <c r="H5" s="174"/>
      <c r="I5" s="174"/>
      <c r="J5" s="175"/>
    </row>
    <row r="6" spans="1:10" ht="42" customHeight="1" x14ac:dyDescent="0.25">
      <c r="A6" s="176" t="s">
        <v>721</v>
      </c>
      <c r="B6" s="177"/>
      <c r="C6" s="177"/>
      <c r="D6" s="177"/>
      <c r="E6" s="177"/>
      <c r="F6" s="177"/>
      <c r="G6" s="177"/>
      <c r="H6" s="177"/>
      <c r="I6" s="177"/>
      <c r="J6" s="178"/>
    </row>
    <row r="7" spans="1:10" x14ac:dyDescent="0.25">
      <c r="A7" s="72"/>
      <c r="B7" s="86" t="s">
        <v>2</v>
      </c>
      <c r="C7" s="86" t="s">
        <v>3</v>
      </c>
      <c r="D7" s="86" t="s">
        <v>4</v>
      </c>
      <c r="E7" s="86" t="s">
        <v>5</v>
      </c>
      <c r="F7" s="86" t="s">
        <v>6</v>
      </c>
      <c r="G7" s="86" t="s">
        <v>7</v>
      </c>
      <c r="H7" s="86" t="s">
        <v>8</v>
      </c>
      <c r="I7" s="73"/>
      <c r="J7" s="74"/>
    </row>
    <row r="8" spans="1:10" ht="15.4" customHeight="1" x14ac:dyDescent="0.25">
      <c r="A8" s="72"/>
      <c r="B8" s="86" t="s">
        <v>9</v>
      </c>
      <c r="C8" s="86" t="s">
        <v>10</v>
      </c>
      <c r="D8" s="86" t="s">
        <v>11</v>
      </c>
      <c r="E8" s="86" t="s">
        <v>12</v>
      </c>
      <c r="F8" s="86" t="s">
        <v>13</v>
      </c>
      <c r="G8" s="86" t="s">
        <v>14</v>
      </c>
      <c r="H8" s="86" t="s">
        <v>15</v>
      </c>
      <c r="I8" s="75"/>
      <c r="J8" s="74"/>
    </row>
    <row r="9" spans="1:10" x14ac:dyDescent="0.25">
      <c r="A9" s="72"/>
      <c r="B9" s="86" t="s">
        <v>16</v>
      </c>
      <c r="C9" s="86" t="s">
        <v>17</v>
      </c>
      <c r="D9" s="86" t="s">
        <v>18</v>
      </c>
      <c r="E9" s="86" t="s">
        <v>19</v>
      </c>
      <c r="F9" s="86" t="s">
        <v>20</v>
      </c>
      <c r="G9" s="86" t="s">
        <v>21</v>
      </c>
      <c r="H9" s="86" t="s">
        <v>22</v>
      </c>
      <c r="I9" s="75"/>
      <c r="J9" s="74"/>
    </row>
    <row r="10" spans="1:10" ht="13.15" customHeight="1" x14ac:dyDescent="0.25">
      <c r="A10" s="72"/>
      <c r="B10" s="86" t="s">
        <v>23</v>
      </c>
      <c r="C10" s="86" t="s">
        <v>24</v>
      </c>
      <c r="D10" s="86" t="s">
        <v>25</v>
      </c>
      <c r="E10" s="86" t="s">
        <v>26</v>
      </c>
      <c r="F10" s="86" t="s">
        <v>27</v>
      </c>
      <c r="G10" s="86" t="s">
        <v>28</v>
      </c>
      <c r="H10" s="86" t="s">
        <v>29</v>
      </c>
      <c r="I10" s="75"/>
      <c r="J10" s="74"/>
    </row>
    <row r="11" spans="1:10" x14ac:dyDescent="0.25">
      <c r="A11" s="128" t="s">
        <v>724</v>
      </c>
      <c r="B11" s="129"/>
      <c r="C11" s="129"/>
      <c r="D11" s="129"/>
      <c r="E11" s="129"/>
      <c r="F11" s="129"/>
      <c r="G11" s="129"/>
      <c r="H11" s="129"/>
      <c r="I11" s="129"/>
      <c r="J11" s="130"/>
    </row>
    <row r="12" spans="1:10" x14ac:dyDescent="0.25">
      <c r="A12" s="179" t="s">
        <v>725</v>
      </c>
      <c r="B12" s="180"/>
      <c r="C12" s="180"/>
      <c r="D12" s="180"/>
      <c r="E12" s="180"/>
      <c r="F12" s="180"/>
      <c r="G12" s="180"/>
      <c r="H12" s="180"/>
      <c r="I12" s="180"/>
      <c r="J12" s="181"/>
    </row>
    <row r="13" spans="1:10" x14ac:dyDescent="0.25">
      <c r="A13" s="182" t="s">
        <v>726</v>
      </c>
      <c r="B13" s="183"/>
      <c r="C13" s="183"/>
      <c r="D13" s="183"/>
      <c r="E13" s="183"/>
      <c r="F13" s="183"/>
      <c r="G13" s="183"/>
      <c r="H13" s="183"/>
      <c r="I13" s="183"/>
      <c r="J13" s="184"/>
    </row>
    <row r="14" spans="1:10" ht="28.15" customHeight="1" x14ac:dyDescent="0.25">
      <c r="A14" s="167" t="s">
        <v>727</v>
      </c>
      <c r="B14" s="168"/>
      <c r="C14" s="168"/>
      <c r="D14" s="168"/>
      <c r="E14" s="168"/>
      <c r="F14" s="168"/>
      <c r="G14" s="168"/>
      <c r="H14" s="168"/>
      <c r="I14" s="168"/>
      <c r="J14" s="169"/>
    </row>
    <row r="15" spans="1:10" x14ac:dyDescent="0.25">
      <c r="A15" s="122" t="s">
        <v>728</v>
      </c>
      <c r="B15" s="123"/>
      <c r="C15" s="123"/>
      <c r="D15" s="123"/>
      <c r="E15" s="123"/>
      <c r="F15" s="123"/>
      <c r="G15" s="123"/>
      <c r="H15" s="123"/>
      <c r="I15" s="123"/>
      <c r="J15" s="124"/>
    </row>
    <row r="16" spans="1:10" ht="43.5" customHeight="1" x14ac:dyDescent="0.25">
      <c r="A16" s="125" t="s">
        <v>741</v>
      </c>
      <c r="B16" s="126"/>
      <c r="C16" s="126"/>
      <c r="D16" s="126"/>
      <c r="E16" s="126"/>
      <c r="F16" s="126"/>
      <c r="G16" s="126"/>
      <c r="H16" s="126"/>
      <c r="I16" s="126"/>
      <c r="J16" s="127"/>
    </row>
    <row r="17" spans="1:10" x14ac:dyDescent="0.25">
      <c r="A17" s="76"/>
      <c r="B17" s="82"/>
      <c r="C17" s="82"/>
      <c r="D17" s="82"/>
      <c r="E17" s="82"/>
      <c r="F17" s="82"/>
      <c r="G17" s="82"/>
      <c r="H17" s="82"/>
      <c r="I17" s="73"/>
      <c r="J17" s="77"/>
    </row>
    <row r="18" spans="1:10" x14ac:dyDescent="0.25">
      <c r="A18" s="78"/>
      <c r="B18" s="136" t="s">
        <v>30</v>
      </c>
      <c r="C18" s="137"/>
      <c r="D18" s="137"/>
      <c r="E18" s="137"/>
      <c r="F18" s="137"/>
      <c r="G18" s="137"/>
      <c r="H18" s="137"/>
      <c r="I18" s="138"/>
      <c r="J18" s="77"/>
    </row>
    <row r="19" spans="1:10" ht="24.75" customHeight="1" x14ac:dyDescent="0.25">
      <c r="A19" s="78"/>
      <c r="B19" s="139" t="s">
        <v>31</v>
      </c>
      <c r="C19" s="135"/>
      <c r="D19" s="87" t="s">
        <v>32</v>
      </c>
      <c r="E19" s="88" t="s">
        <v>33</v>
      </c>
      <c r="F19" s="88" t="s">
        <v>34</v>
      </c>
      <c r="G19" s="88" t="s">
        <v>35</v>
      </c>
      <c r="H19" s="88" t="s">
        <v>36</v>
      </c>
      <c r="I19" s="88" t="s">
        <v>37</v>
      </c>
      <c r="J19" s="77"/>
    </row>
    <row r="20" spans="1:10" x14ac:dyDescent="0.25">
      <c r="A20" s="78"/>
      <c r="B20" s="134" t="s">
        <v>38</v>
      </c>
      <c r="C20" s="135"/>
      <c r="D20" s="89">
        <v>74</v>
      </c>
      <c r="E20" s="89">
        <v>95</v>
      </c>
      <c r="F20" s="89">
        <v>116</v>
      </c>
      <c r="G20" s="89">
        <v>138</v>
      </c>
      <c r="H20" s="89">
        <v>166</v>
      </c>
      <c r="I20" s="89">
        <v>188</v>
      </c>
      <c r="J20" s="77"/>
    </row>
    <row r="21" spans="1:10" x14ac:dyDescent="0.25">
      <c r="A21" s="140" t="s">
        <v>40</v>
      </c>
      <c r="B21" s="121"/>
      <c r="C21" s="141"/>
      <c r="D21" s="89">
        <v>15</v>
      </c>
      <c r="E21" s="89">
        <v>22</v>
      </c>
      <c r="F21" s="89">
        <v>29</v>
      </c>
      <c r="G21" s="89">
        <v>35</v>
      </c>
      <c r="H21" s="89">
        <v>44</v>
      </c>
      <c r="I21" s="89">
        <v>51</v>
      </c>
      <c r="J21" s="77"/>
    </row>
    <row r="22" spans="1:10" ht="12.75" customHeight="1" x14ac:dyDescent="0.25">
      <c r="A22" s="78"/>
      <c r="B22" s="134" t="s">
        <v>41</v>
      </c>
      <c r="C22" s="135"/>
      <c r="D22" s="89">
        <v>19</v>
      </c>
      <c r="E22" s="89">
        <v>22</v>
      </c>
      <c r="F22" s="89">
        <v>25</v>
      </c>
      <c r="G22" s="89">
        <v>31</v>
      </c>
      <c r="H22" s="89">
        <v>37</v>
      </c>
      <c r="I22" s="89">
        <v>40</v>
      </c>
      <c r="J22" s="77"/>
    </row>
    <row r="23" spans="1:10" ht="14.25" customHeight="1" x14ac:dyDescent="0.25">
      <c r="A23" s="78"/>
      <c r="B23" s="134" t="s">
        <v>42</v>
      </c>
      <c r="C23" s="135"/>
      <c r="D23" s="89">
        <v>19</v>
      </c>
      <c r="E23" s="89">
        <v>23</v>
      </c>
      <c r="F23" s="89">
        <v>27</v>
      </c>
      <c r="G23" s="89">
        <v>34</v>
      </c>
      <c r="H23" s="89">
        <v>41</v>
      </c>
      <c r="I23" s="89">
        <v>46</v>
      </c>
      <c r="J23" s="77"/>
    </row>
    <row r="24" spans="1:10" x14ac:dyDescent="0.25">
      <c r="A24" s="78"/>
      <c r="B24" s="134" t="s">
        <v>43</v>
      </c>
      <c r="C24" s="135"/>
      <c r="D24" s="89">
        <v>15</v>
      </c>
      <c r="E24" s="89">
        <v>15</v>
      </c>
      <c r="F24" s="89">
        <v>15</v>
      </c>
      <c r="G24" s="89">
        <v>15</v>
      </c>
      <c r="H24" s="89">
        <v>15</v>
      </c>
      <c r="I24" s="89">
        <v>15</v>
      </c>
      <c r="J24" s="77"/>
    </row>
    <row r="25" spans="1:10" x14ac:dyDescent="0.25">
      <c r="A25" s="79"/>
      <c r="B25" s="80"/>
      <c r="C25" s="80"/>
      <c r="D25" s="80"/>
      <c r="E25" s="80"/>
      <c r="F25" s="80"/>
      <c r="G25" s="80"/>
      <c r="H25" s="80"/>
      <c r="I25" s="80"/>
      <c r="J25" s="81"/>
    </row>
    <row r="26" spans="1:10" x14ac:dyDescent="0.25">
      <c r="A26" s="128" t="s">
        <v>729</v>
      </c>
      <c r="B26" s="129"/>
      <c r="C26" s="129"/>
      <c r="D26" s="129"/>
      <c r="E26" s="129"/>
      <c r="F26" s="129"/>
      <c r="G26" s="129"/>
      <c r="H26" s="129"/>
      <c r="I26" s="129"/>
      <c r="J26" s="130"/>
    </row>
    <row r="27" spans="1:10" x14ac:dyDescent="0.25">
      <c r="A27" s="142" t="s">
        <v>730</v>
      </c>
      <c r="B27" s="143"/>
      <c r="C27" s="143"/>
      <c r="D27" s="143"/>
      <c r="E27" s="143"/>
      <c r="F27" s="143"/>
      <c r="G27" s="143"/>
      <c r="H27" s="143"/>
      <c r="I27" s="143"/>
      <c r="J27" s="144"/>
    </row>
    <row r="28" spans="1:10" x14ac:dyDescent="0.25">
      <c r="A28" s="121" t="s">
        <v>44</v>
      </c>
      <c r="B28" s="121"/>
      <c r="C28" s="121"/>
      <c r="D28" s="121"/>
      <c r="E28" s="121"/>
      <c r="F28" s="121"/>
      <c r="G28" s="121"/>
      <c r="H28" s="121"/>
      <c r="I28" s="121"/>
      <c r="J28" s="121"/>
    </row>
    <row r="29" spans="1:10" x14ac:dyDescent="0.25">
      <c r="A29" s="121" t="s">
        <v>731</v>
      </c>
      <c r="B29" s="121"/>
      <c r="C29" s="121"/>
      <c r="D29" s="121"/>
      <c r="E29" s="121"/>
      <c r="F29" s="121"/>
      <c r="G29" s="121"/>
      <c r="H29" s="121"/>
      <c r="I29" s="121"/>
      <c r="J29" s="121"/>
    </row>
    <row r="30" spans="1:10" x14ac:dyDescent="0.25">
      <c r="A30" s="145" t="s">
        <v>732</v>
      </c>
      <c r="B30" s="146"/>
      <c r="C30" s="146"/>
      <c r="D30" s="146"/>
      <c r="E30" s="146"/>
      <c r="F30" s="146"/>
      <c r="G30" s="146"/>
      <c r="H30" s="146"/>
      <c r="I30" s="146"/>
      <c r="J30" s="147"/>
    </row>
    <row r="31" spans="1:10" x14ac:dyDescent="0.25">
      <c r="A31" s="148" t="s">
        <v>45</v>
      </c>
      <c r="B31" s="149"/>
      <c r="C31" s="149"/>
      <c r="D31" s="149"/>
      <c r="E31" s="149"/>
      <c r="F31" s="149"/>
      <c r="G31" s="149"/>
      <c r="H31" s="149"/>
      <c r="I31" s="149"/>
      <c r="J31" s="150"/>
    </row>
    <row r="32" spans="1:10" x14ac:dyDescent="0.25">
      <c r="A32" s="118" t="s">
        <v>733</v>
      </c>
      <c r="B32" s="119"/>
      <c r="C32" s="119"/>
      <c r="D32" s="119"/>
      <c r="E32" s="119"/>
      <c r="F32" s="119"/>
      <c r="G32" s="119"/>
      <c r="H32" s="119"/>
      <c r="I32" s="119"/>
      <c r="J32" s="120"/>
    </row>
    <row r="33" spans="1:10" ht="14.25" customHeight="1" x14ac:dyDescent="0.25">
      <c r="A33" s="118" t="s">
        <v>734</v>
      </c>
      <c r="B33" s="119"/>
      <c r="C33" s="119"/>
      <c r="D33" s="119"/>
      <c r="E33" s="119"/>
      <c r="F33" s="119"/>
      <c r="G33" s="119"/>
      <c r="H33" s="119"/>
      <c r="I33" s="119"/>
      <c r="J33" s="120"/>
    </row>
    <row r="34" spans="1:10" ht="14.25" customHeight="1" x14ac:dyDescent="0.25">
      <c r="A34" s="131" t="s">
        <v>735</v>
      </c>
      <c r="B34" s="132"/>
      <c r="C34" s="132"/>
      <c r="D34" s="132"/>
      <c r="E34" s="132"/>
      <c r="F34" s="132"/>
      <c r="G34" s="132"/>
      <c r="H34" s="132"/>
      <c r="I34" s="132"/>
      <c r="J34" s="133"/>
    </row>
    <row r="35" spans="1:10" ht="25.15" customHeight="1" x14ac:dyDescent="0.25">
      <c r="A35" s="185" t="s">
        <v>46</v>
      </c>
      <c r="B35" s="186"/>
      <c r="C35" s="186"/>
      <c r="D35" s="186"/>
      <c r="E35" s="186"/>
      <c r="F35" s="186"/>
      <c r="G35" s="186"/>
      <c r="H35" s="186"/>
      <c r="I35" s="186"/>
      <c r="J35" s="187"/>
    </row>
    <row r="36" spans="1:10" ht="14.25" customHeight="1" x14ac:dyDescent="0.25">
      <c r="A36" s="164" t="s">
        <v>736</v>
      </c>
      <c r="B36" s="165"/>
      <c r="C36" s="165"/>
      <c r="D36" s="165"/>
      <c r="E36" s="165"/>
      <c r="F36" s="165"/>
      <c r="G36" s="165"/>
      <c r="H36" s="165"/>
      <c r="I36" s="165"/>
      <c r="J36" s="166"/>
    </row>
    <row r="37" spans="1:10" ht="14.25" customHeight="1" x14ac:dyDescent="0.25">
      <c r="A37" s="122" t="s">
        <v>737</v>
      </c>
      <c r="B37" s="123"/>
      <c r="C37" s="123"/>
      <c r="D37" s="123"/>
      <c r="E37" s="123"/>
      <c r="F37" s="123"/>
      <c r="G37" s="123"/>
      <c r="H37" s="123"/>
      <c r="I37" s="123"/>
      <c r="J37" s="124"/>
    </row>
    <row r="38" spans="1:10" x14ac:dyDescent="0.25">
      <c r="A38" s="188" t="s">
        <v>738</v>
      </c>
      <c r="B38" s="189"/>
      <c r="C38" s="189"/>
      <c r="D38" s="189"/>
      <c r="E38" s="189"/>
      <c r="F38" s="189"/>
      <c r="G38" s="189"/>
      <c r="H38" s="189"/>
      <c r="I38" s="189"/>
      <c r="J38" s="190"/>
    </row>
    <row r="39" spans="1:10" x14ac:dyDescent="0.25">
      <c r="A39" s="188" t="s">
        <v>739</v>
      </c>
      <c r="B39" s="189"/>
      <c r="C39" s="189"/>
      <c r="D39" s="189"/>
      <c r="E39" s="189"/>
      <c r="F39" s="189"/>
      <c r="G39" s="189"/>
      <c r="H39" s="189"/>
      <c r="I39" s="189"/>
      <c r="J39" s="190"/>
    </row>
    <row r="40" spans="1:10" ht="39.75" customHeight="1" x14ac:dyDescent="0.25">
      <c r="A40" s="191" t="s">
        <v>47</v>
      </c>
      <c r="B40" s="192"/>
      <c r="C40" s="192"/>
      <c r="D40" s="192"/>
      <c r="E40" s="192"/>
      <c r="F40" s="192"/>
      <c r="G40" s="192"/>
      <c r="H40" s="192"/>
      <c r="I40" s="192"/>
      <c r="J40" s="193"/>
    </row>
    <row r="41" spans="1:10" x14ac:dyDescent="0.25">
      <c r="A41" s="136" t="s">
        <v>740</v>
      </c>
      <c r="B41" s="137"/>
      <c r="C41" s="137"/>
      <c r="D41" s="137"/>
      <c r="E41" s="137"/>
      <c r="F41" s="137"/>
      <c r="G41" s="137"/>
      <c r="H41" s="137"/>
      <c r="I41" s="137"/>
      <c r="J41" s="138"/>
    </row>
    <row r="42" spans="1:10" x14ac:dyDescent="0.25">
      <c r="A42" s="176" t="s">
        <v>48</v>
      </c>
      <c r="B42" s="177"/>
      <c r="C42" s="177"/>
      <c r="D42" s="177"/>
      <c r="E42" s="177"/>
      <c r="F42" s="177"/>
      <c r="G42" s="177"/>
      <c r="H42" s="177"/>
      <c r="I42" s="177"/>
      <c r="J42" s="178"/>
    </row>
    <row r="43" spans="1:10" x14ac:dyDescent="0.25">
      <c r="A43" s="151" t="s">
        <v>49</v>
      </c>
      <c r="B43" s="152"/>
      <c r="C43" s="152"/>
      <c r="D43" s="152"/>
      <c r="E43" s="152"/>
      <c r="F43" s="152"/>
      <c r="G43" s="152"/>
      <c r="H43" s="152"/>
      <c r="I43" s="152"/>
      <c r="J43" s="153"/>
    </row>
    <row r="44" spans="1:10" x14ac:dyDescent="0.25">
      <c r="A44" s="154"/>
      <c r="B44" s="154"/>
      <c r="C44" s="154"/>
      <c r="D44" s="154"/>
      <c r="E44" s="154"/>
      <c r="F44" s="154"/>
      <c r="G44" s="154"/>
      <c r="H44" s="154"/>
      <c r="I44" s="154"/>
      <c r="J44" s="154"/>
    </row>
  </sheetData>
  <sheetProtection algorithmName="SHA-512" hashValue="mnpCrwDc8H92gtOsqNZUfjNJUY8T9vvDrzmlqFISTjqc1u4VnmBJpzMrwG2stYQKyD39IifhsneIMSjfqxWAVQ==" saltValue="3/mLyQ3xlUYtKJC27cQzTA==" spinCount="100000" sheet="1" objects="1" scenarios="1"/>
  <mergeCells count="38">
    <mergeCell ref="A37:J37"/>
    <mergeCell ref="A38:J38"/>
    <mergeCell ref="A39:J39"/>
    <mergeCell ref="A40:J40"/>
    <mergeCell ref="A43:J43"/>
    <mergeCell ref="A44:J44"/>
    <mergeCell ref="A1:J1"/>
    <mergeCell ref="A2:J2"/>
    <mergeCell ref="A3:J3"/>
    <mergeCell ref="A36:J36"/>
    <mergeCell ref="A14:J14"/>
    <mergeCell ref="A4:J4"/>
    <mergeCell ref="A5:J5"/>
    <mergeCell ref="A6:J6"/>
    <mergeCell ref="A11:J11"/>
    <mergeCell ref="A12:J12"/>
    <mergeCell ref="A13:J13"/>
    <mergeCell ref="A35:J35"/>
    <mergeCell ref="A42:J42"/>
    <mergeCell ref="A41:J41"/>
    <mergeCell ref="A34:J34"/>
    <mergeCell ref="B20:C20"/>
    <mergeCell ref="B22:C22"/>
    <mergeCell ref="B23:C23"/>
    <mergeCell ref="B24:C24"/>
    <mergeCell ref="A21:C21"/>
    <mergeCell ref="A27:J27"/>
    <mergeCell ref="A30:J30"/>
    <mergeCell ref="A31:J31"/>
    <mergeCell ref="A32:J32"/>
    <mergeCell ref="A29:J29"/>
    <mergeCell ref="A33:J33"/>
    <mergeCell ref="A28:J28"/>
    <mergeCell ref="A15:J15"/>
    <mergeCell ref="A16:J16"/>
    <mergeCell ref="A26:J26"/>
    <mergeCell ref="B18:I18"/>
    <mergeCell ref="B19:C19"/>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50A2A1-A9ED-4A1B-92C9-036B3750AA08}">
  <dimension ref="A1:Q70"/>
  <sheetViews>
    <sheetView tabSelected="1" zoomScale="140" zoomScaleNormal="140" zoomScaleSheetLayoutView="100" workbookViewId="0">
      <selection activeCell="I16" sqref="I16"/>
    </sheetView>
  </sheetViews>
  <sheetFormatPr defaultColWidth="9.140625" defaultRowHeight="12" x14ac:dyDescent="0.25"/>
  <cols>
    <col min="1" max="1" width="4.28515625" style="1" customWidth="1"/>
    <col min="2" max="2" width="14.140625" style="14" customWidth="1"/>
    <col min="3" max="3" width="6.5703125" style="14" customWidth="1"/>
    <col min="4" max="4" width="9.85546875" style="15" customWidth="1"/>
    <col min="5" max="5" width="9.5703125" style="15" customWidth="1"/>
    <col min="6" max="6" width="8.7109375" style="15" customWidth="1"/>
    <col min="7" max="7" width="7.85546875" style="15" customWidth="1"/>
    <col min="8" max="8" width="7.5703125" style="15" customWidth="1"/>
    <col min="9" max="9" width="10.5703125" style="15" customWidth="1"/>
    <col min="10" max="10" width="10.7109375" style="15" customWidth="1"/>
    <col min="11" max="11" width="9" style="15" customWidth="1"/>
    <col min="12" max="16384" width="9.140625" style="15"/>
  </cols>
  <sheetData>
    <row r="1" spans="1:16" x14ac:dyDescent="0.25">
      <c r="A1" s="254" t="s">
        <v>50</v>
      </c>
      <c r="B1" s="255"/>
      <c r="C1" s="255"/>
      <c r="D1" s="255"/>
      <c r="E1" s="255"/>
      <c r="F1" s="255"/>
      <c r="G1" s="255"/>
      <c r="H1" s="255"/>
      <c r="I1" s="256"/>
    </row>
    <row r="2" spans="1:16" ht="12.75" thickBot="1" x14ac:dyDescent="0.3">
      <c r="A2" s="257" t="s">
        <v>51</v>
      </c>
      <c r="B2" s="240"/>
      <c r="C2" s="240"/>
      <c r="D2" s="240"/>
      <c r="E2" s="240"/>
      <c r="F2" s="240"/>
      <c r="G2" s="240"/>
      <c r="H2" s="240"/>
      <c r="I2" s="258"/>
    </row>
    <row r="3" spans="1:16" s="14" customFormat="1" x14ac:dyDescent="0.25">
      <c r="A3" s="37"/>
      <c r="H3" s="259" t="s">
        <v>52</v>
      </c>
      <c r="I3" s="260"/>
    </row>
    <row r="4" spans="1:16" ht="12" customHeight="1" thickBot="1" x14ac:dyDescent="0.3">
      <c r="A4" s="264" t="s">
        <v>53</v>
      </c>
      <c r="B4" s="265"/>
      <c r="C4" s="265"/>
      <c r="D4" s="265"/>
      <c r="E4" s="58" t="s">
        <v>54</v>
      </c>
      <c r="G4" s="58"/>
      <c r="H4" s="198"/>
      <c r="I4" s="199"/>
    </row>
    <row r="5" spans="1:16" ht="12.75" customHeight="1" thickBot="1" x14ac:dyDescent="0.3">
      <c r="A5" s="61">
        <v>1</v>
      </c>
      <c r="B5" s="118" t="s">
        <v>55</v>
      </c>
      <c r="C5" s="119"/>
      <c r="D5" s="120"/>
      <c r="E5" s="238"/>
      <c r="F5" s="239"/>
      <c r="I5" s="71" t="s">
        <v>744</v>
      </c>
    </row>
    <row r="6" spans="1:16" ht="13.9" customHeight="1" x14ac:dyDescent="0.25">
      <c r="A6" s="85">
        <v>2</v>
      </c>
      <c r="B6" s="118" t="s">
        <v>56</v>
      </c>
      <c r="C6" s="119"/>
      <c r="D6" s="120"/>
      <c r="E6" s="238"/>
      <c r="F6" s="239"/>
      <c r="G6" s="261" t="s">
        <v>57</v>
      </c>
      <c r="H6" s="262"/>
      <c r="I6" s="263"/>
    </row>
    <row r="7" spans="1:16" x14ac:dyDescent="0.25">
      <c r="A7" s="85">
        <v>3</v>
      </c>
      <c r="B7" s="118" t="s">
        <v>58</v>
      </c>
      <c r="C7" s="119"/>
      <c r="D7" s="120"/>
      <c r="E7" s="238"/>
      <c r="F7" s="239"/>
      <c r="G7" s="261"/>
      <c r="H7" s="262"/>
      <c r="I7" s="263"/>
    </row>
    <row r="8" spans="1:16" ht="11.65" customHeight="1" x14ac:dyDescent="0.25">
      <c r="A8" s="85">
        <v>4</v>
      </c>
      <c r="B8" s="251" t="s">
        <v>59</v>
      </c>
      <c r="C8" s="252"/>
      <c r="D8" s="253"/>
      <c r="E8" s="268" t="e">
        <f>ROUNDUP(VLOOKUP(E6,'Payment Standards'!A1:I571,'GHVP-5'!H8,FALSE),0)</f>
        <v>#N/A</v>
      </c>
      <c r="F8" s="269"/>
      <c r="G8" s="24" t="s">
        <v>60</v>
      </c>
      <c r="H8" s="25" t="str">
        <f>IF(E7="Efficiency",2,IF(E7="One Bedroom",3,IF(E7="Two Bedroom",4,IF(E7="Three Bedroom",5,IF(E7="Four Bedroom",6,IF(E7="Five Bedroom",7,""))))))</f>
        <v/>
      </c>
      <c r="I8" s="38"/>
    </row>
    <row r="9" spans="1:16" x14ac:dyDescent="0.25">
      <c r="A9" s="39">
        <v>5</v>
      </c>
      <c r="B9" s="118" t="s">
        <v>61</v>
      </c>
      <c r="C9" s="119"/>
      <c r="D9" s="119"/>
      <c r="E9" s="119"/>
      <c r="F9" s="119"/>
      <c r="G9" s="119"/>
      <c r="H9" s="119"/>
      <c r="I9" s="206"/>
    </row>
    <row r="10" spans="1:16" ht="14.25" customHeight="1" x14ac:dyDescent="0.25">
      <c r="A10" s="202"/>
      <c r="B10" s="200" t="s">
        <v>62</v>
      </c>
      <c r="C10" s="207" t="s">
        <v>63</v>
      </c>
      <c r="D10" s="200" t="s">
        <v>64</v>
      </c>
      <c r="E10" s="200" t="s">
        <v>65</v>
      </c>
      <c r="F10" s="200" t="s">
        <v>66</v>
      </c>
      <c r="G10" s="200" t="s">
        <v>67</v>
      </c>
      <c r="H10" s="200" t="s">
        <v>68</v>
      </c>
      <c r="I10" s="203" t="s">
        <v>69</v>
      </c>
    </row>
    <row r="11" spans="1:16" x14ac:dyDescent="0.25">
      <c r="A11" s="202"/>
      <c r="B11" s="201"/>
      <c r="C11" s="208"/>
      <c r="D11" s="201"/>
      <c r="E11" s="201"/>
      <c r="F11" s="201"/>
      <c r="G11" s="201"/>
      <c r="H11" s="201"/>
      <c r="I11" s="203"/>
    </row>
    <row r="12" spans="1:16" x14ac:dyDescent="0.25">
      <c r="A12" s="85" t="s">
        <v>70</v>
      </c>
      <c r="B12" s="26"/>
      <c r="C12" s="26"/>
      <c r="D12" s="27"/>
      <c r="E12" s="27"/>
      <c r="F12" s="27"/>
      <c r="G12" s="27"/>
      <c r="H12" s="27"/>
      <c r="I12" s="40">
        <f>SUM(D12:H12)</f>
        <v>0</v>
      </c>
    </row>
    <row r="13" spans="1:16" x14ac:dyDescent="0.25">
      <c r="A13" s="85" t="s">
        <v>71</v>
      </c>
      <c r="B13" s="26"/>
      <c r="C13" s="26"/>
      <c r="D13" s="27"/>
      <c r="E13" s="27"/>
      <c r="F13" s="27"/>
      <c r="G13" s="27"/>
      <c r="H13" s="27"/>
      <c r="I13" s="40">
        <f t="shared" ref="I13:I17" si="0">SUM(D13:H13)</f>
        <v>0</v>
      </c>
    </row>
    <row r="14" spans="1:16" x14ac:dyDescent="0.25">
      <c r="A14" s="85" t="s">
        <v>72</v>
      </c>
      <c r="B14" s="26"/>
      <c r="C14" s="26"/>
      <c r="D14" s="27"/>
      <c r="E14" s="27"/>
      <c r="F14" s="27"/>
      <c r="G14" s="27"/>
      <c r="H14" s="27"/>
      <c r="I14" s="40">
        <f t="shared" si="0"/>
        <v>0</v>
      </c>
      <c r="K14" s="14"/>
    </row>
    <row r="15" spans="1:16" x14ac:dyDescent="0.25">
      <c r="A15" s="85" t="s">
        <v>73</v>
      </c>
      <c r="B15" s="26"/>
      <c r="C15" s="26"/>
      <c r="D15" s="27"/>
      <c r="E15" s="27"/>
      <c r="F15" s="27"/>
      <c r="G15" s="27"/>
      <c r="H15" s="27"/>
      <c r="I15" s="40">
        <f t="shared" si="0"/>
        <v>0</v>
      </c>
      <c r="K15" s="16"/>
      <c r="L15" s="83"/>
      <c r="M15" s="83"/>
      <c r="N15" s="83"/>
      <c r="O15" s="83"/>
      <c r="P15" s="83"/>
    </row>
    <row r="16" spans="1:16" x14ac:dyDescent="0.25">
      <c r="A16" s="85" t="s">
        <v>74</v>
      </c>
      <c r="B16" s="26"/>
      <c r="C16" s="26"/>
      <c r="D16" s="27"/>
      <c r="E16" s="27"/>
      <c r="F16" s="27"/>
      <c r="G16" s="27"/>
      <c r="H16" s="27"/>
      <c r="I16" s="40">
        <f t="shared" si="0"/>
        <v>0</v>
      </c>
      <c r="K16" s="83"/>
      <c r="L16" s="83"/>
      <c r="M16" s="83"/>
      <c r="N16" s="83"/>
      <c r="O16" s="83"/>
      <c r="P16" s="83"/>
    </row>
    <row r="17" spans="1:17" x14ac:dyDescent="0.25">
      <c r="A17" s="85" t="s">
        <v>75</v>
      </c>
      <c r="B17" s="26"/>
      <c r="C17" s="26"/>
      <c r="D17" s="27"/>
      <c r="E17" s="27"/>
      <c r="F17" s="27"/>
      <c r="G17" s="27"/>
      <c r="H17" s="27"/>
      <c r="I17" s="40">
        <f t="shared" si="0"/>
        <v>0</v>
      </c>
      <c r="K17" s="17"/>
      <c r="L17" s="18"/>
      <c r="M17" s="18"/>
      <c r="N17" s="18"/>
      <c r="O17" s="18"/>
      <c r="P17" s="18"/>
    </row>
    <row r="18" spans="1:17" x14ac:dyDescent="0.25">
      <c r="A18" s="85" t="s">
        <v>76</v>
      </c>
      <c r="B18" s="26"/>
      <c r="C18" s="26"/>
      <c r="D18" s="27"/>
      <c r="E18" s="27"/>
      <c r="F18" s="27"/>
      <c r="G18" s="27"/>
      <c r="H18" s="27"/>
      <c r="I18" s="40">
        <f>SUM(D18:H18)</f>
        <v>0</v>
      </c>
      <c r="K18" s="17"/>
      <c r="L18" s="18"/>
      <c r="M18" s="18"/>
      <c r="N18" s="18"/>
      <c r="O18" s="18"/>
      <c r="P18" s="18"/>
    </row>
    <row r="19" spans="1:17" x14ac:dyDescent="0.25">
      <c r="A19" s="85" t="s">
        <v>77</v>
      </c>
      <c r="B19" s="26"/>
      <c r="C19" s="26"/>
      <c r="D19" s="27"/>
      <c r="E19" s="27"/>
      <c r="F19" s="27"/>
      <c r="G19" s="27"/>
      <c r="H19" s="27"/>
      <c r="I19" s="40">
        <f>SUM(D19:H19)</f>
        <v>0</v>
      </c>
      <c r="K19" s="17"/>
      <c r="L19" s="18"/>
      <c r="M19" s="18"/>
      <c r="N19" s="18"/>
      <c r="O19" s="18"/>
      <c r="P19" s="18"/>
    </row>
    <row r="20" spans="1:17" x14ac:dyDescent="0.25">
      <c r="A20" s="250" t="s">
        <v>78</v>
      </c>
      <c r="B20" s="250"/>
      <c r="C20" s="250"/>
      <c r="D20" s="250"/>
      <c r="E20" s="250"/>
      <c r="F20" s="204" t="s">
        <v>79</v>
      </c>
      <c r="G20" s="204"/>
      <c r="H20" s="205"/>
      <c r="I20" s="56">
        <f>SUM(I12:I19)</f>
        <v>0</v>
      </c>
      <c r="K20" s="17"/>
      <c r="L20" s="18"/>
      <c r="M20" s="18"/>
      <c r="N20" s="18"/>
      <c r="O20" s="18"/>
      <c r="P20" s="18"/>
    </row>
    <row r="21" spans="1:17" x14ac:dyDescent="0.25">
      <c r="A21" s="85">
        <v>6</v>
      </c>
      <c r="B21" s="209" t="s">
        <v>80</v>
      </c>
      <c r="C21" s="210"/>
      <c r="D21" s="210"/>
      <c r="E21" s="210"/>
      <c r="F21" s="210"/>
      <c r="G21" s="210"/>
      <c r="H21" s="210"/>
      <c r="I21" s="59">
        <f>ROUNDDOWN(I20*0.3,0)</f>
        <v>0</v>
      </c>
      <c r="K21" s="17"/>
      <c r="L21" s="18"/>
      <c r="M21" s="18"/>
      <c r="N21" s="18"/>
      <c r="O21" s="18"/>
      <c r="P21" s="18"/>
    </row>
    <row r="22" spans="1:17" ht="14.25" customHeight="1" x14ac:dyDescent="0.25">
      <c r="A22" s="61">
        <v>7</v>
      </c>
      <c r="B22" s="36" t="s">
        <v>81</v>
      </c>
      <c r="C22" s="15"/>
      <c r="E22" s="240" t="s">
        <v>31</v>
      </c>
      <c r="F22" s="240"/>
      <c r="G22" s="244" t="s">
        <v>82</v>
      </c>
      <c r="H22" s="245"/>
      <c r="I22" s="57" t="s">
        <v>83</v>
      </c>
      <c r="K22" s="16"/>
      <c r="L22" s="83"/>
      <c r="M22" s="83"/>
      <c r="N22" s="83"/>
      <c r="O22" s="83"/>
      <c r="P22" s="83"/>
      <c r="Q22" s="14"/>
    </row>
    <row r="23" spans="1:17" ht="14.25" customHeight="1" x14ac:dyDescent="0.2">
      <c r="A23" s="202"/>
      <c r="B23" s="194" t="s">
        <v>84</v>
      </c>
      <c r="C23" s="195"/>
      <c r="E23" s="241" t="s">
        <v>38</v>
      </c>
      <c r="F23" s="241"/>
      <c r="G23" s="243"/>
      <c r="H23" s="243"/>
      <c r="I23" s="70">
        <f>+IF(AND($G23="Yes",$E$7="Efficiency"),'Dropdown Lists'!$H3,IF(AND($G23="Yes",$E$7="One Bedroom"),'Dropdown Lists'!$I3,IF(AND($G23="Yes",$E$7="Two Bedroom"),'Dropdown Lists'!$J3,IF(AND($G23="Yes",$E$7="Three Bedroom"),'Dropdown Lists'!$K3,IF(AND($G23="Yes",$E$7="Four Bedroom"),'Dropdown Lists'!$L3,IF(AND($G23="Yes",$E$7="Five Bedroom"),'Dropdown Lists'!$M3,IF($G23="No",0,IF($G23="",0))))))))</f>
        <v>0</v>
      </c>
      <c r="J23" s="65"/>
      <c r="K23" s="17"/>
      <c r="L23" s="19"/>
      <c r="M23" s="19"/>
      <c r="N23" s="19"/>
      <c r="O23" s="19"/>
      <c r="P23" s="19"/>
    </row>
    <row r="24" spans="1:17" ht="14.25" customHeight="1" x14ac:dyDescent="0.2">
      <c r="A24" s="202"/>
      <c r="B24" s="194"/>
      <c r="C24" s="195"/>
      <c r="E24" s="17"/>
      <c r="F24" s="84" t="s">
        <v>40</v>
      </c>
      <c r="G24" s="238"/>
      <c r="H24" s="239"/>
      <c r="I24" s="70">
        <f>+IF(AND($G24="Yes",$E$7="Efficiency"),'Dropdown Lists'!$H5,IF(AND($G24="Yes",$E$7="One Bedroom"),'Dropdown Lists'!$I5,IF(AND($G24="Yes",$E$7="Two Bedroom"),'Dropdown Lists'!$J5,IF(AND($G24="Yes",$E$7="Three Bedroom"),'Dropdown Lists'!$K5,IF(AND($G24="Yes",$E$7="Four Bedroom"),'Dropdown Lists'!$L5,IF(AND($G24="Yes",$E$7="Five Bedroom"),'Dropdown Lists'!$M5,IF($G24="No",0,IF($G24="",0))))))))</f>
        <v>0</v>
      </c>
      <c r="J24" s="65"/>
      <c r="K24" s="17"/>
      <c r="L24" s="19"/>
      <c r="M24" s="19"/>
      <c r="N24" s="19"/>
      <c r="O24" s="19"/>
      <c r="P24" s="19"/>
    </row>
    <row r="25" spans="1:17" ht="13.5" customHeight="1" x14ac:dyDescent="0.2">
      <c r="A25" s="202"/>
      <c r="B25" s="194"/>
      <c r="C25" s="195"/>
      <c r="E25" s="241" t="s">
        <v>41</v>
      </c>
      <c r="F25" s="242"/>
      <c r="G25" s="238"/>
      <c r="H25" s="239"/>
      <c r="I25" s="70">
        <f>+IF(AND($G25="Yes",$E$7="Efficiency"),'Dropdown Lists'!$H6,IF(AND($G25="Yes",$E$7="One Bedroom"),'Dropdown Lists'!$I6,IF(AND($G25="Yes",$E$7="Two Bedroom"),'Dropdown Lists'!$J6,IF(AND($G25="Yes",$E$7="Three Bedroom"),'Dropdown Lists'!$K6,IF(AND($G25="Yes",$E$7="Four Bedroom"),'Dropdown Lists'!$L6,IF(AND($G25="Yes",$E$7="Five Bedroom"),'Dropdown Lists'!$M6,IF($G25="No",0,IF($G25="",0))))))))</f>
        <v>0</v>
      </c>
      <c r="J25" s="65"/>
      <c r="K25" s="17"/>
      <c r="L25" s="19"/>
      <c r="M25" s="19"/>
      <c r="N25" s="19"/>
      <c r="O25" s="19"/>
      <c r="P25" s="19"/>
    </row>
    <row r="26" spans="1:17" ht="13.5" customHeight="1" x14ac:dyDescent="0.2">
      <c r="A26" s="202"/>
      <c r="B26" s="194"/>
      <c r="C26" s="195"/>
      <c r="E26" s="241" t="s">
        <v>42</v>
      </c>
      <c r="F26" s="242"/>
      <c r="G26" s="238"/>
      <c r="H26" s="239"/>
      <c r="I26" s="70">
        <f>+IF(AND($G26="Yes",$E$7="Efficiency"),'Dropdown Lists'!$H7,IF(AND($G26="Yes",$E$7="One Bedroom"),'Dropdown Lists'!$I7,IF(AND($G26="Yes",$E$7="Two Bedroom"),'Dropdown Lists'!$J7,IF(AND($G26="Yes",$E$7="Three Bedroom"),'Dropdown Lists'!$K7,IF(AND($G26="Yes",$E$7="Four Bedroom"),'Dropdown Lists'!$L7,IF(AND($G26="Yes",$E$7="Five Bedroom"),'Dropdown Lists'!$M7,IF($G26="No",0,IF($G26="",0))))))))</f>
        <v>0</v>
      </c>
      <c r="J26" s="65"/>
      <c r="K26" s="17"/>
      <c r="L26" s="19"/>
      <c r="M26" s="19"/>
      <c r="N26" s="19"/>
      <c r="O26" s="19"/>
      <c r="P26" s="19"/>
    </row>
    <row r="27" spans="1:17" ht="13.5" customHeight="1" x14ac:dyDescent="0.2">
      <c r="A27" s="202"/>
      <c r="B27" s="194"/>
      <c r="C27" s="195"/>
      <c r="E27" s="241" t="s">
        <v>43</v>
      </c>
      <c r="F27" s="242"/>
      <c r="G27" s="238"/>
      <c r="H27" s="239"/>
      <c r="I27" s="41">
        <f>IF(AND($G27="Yes",$E$7="Efficiency"),'Dropdown Lists'!$H8,IF(AND($G27="Yes",$E$7="One Bedroom"),'Dropdown Lists'!$I8,IF(AND($G27="Yes",$E$7="Two Bedroom"),'Dropdown Lists'!$J8,IF(AND($G27="Yes",$E$7="Three Bedroom"),'Dropdown Lists'!$K8,IF(AND($G27="Yes",$E$7="Four Bedroom"),'Dropdown Lists'!$L8,IF(AND($G27="Yes",$E$7="Five Bedroom"),'Dropdown Lists'!$M8,IF($G27="No",0,IF($G27="",0))))))))</f>
        <v>0</v>
      </c>
      <c r="J27" s="66"/>
      <c r="K27" s="17"/>
      <c r="L27" s="19"/>
      <c r="M27" s="19"/>
      <c r="N27" s="19"/>
      <c r="O27" s="19"/>
      <c r="P27" s="19"/>
    </row>
    <row r="28" spans="1:17" ht="12.75" customHeight="1" x14ac:dyDescent="0.25">
      <c r="A28" s="202"/>
      <c r="B28" s="196"/>
      <c r="C28" s="197"/>
      <c r="D28" s="28"/>
      <c r="E28" s="28"/>
      <c r="F28" s="246" t="s">
        <v>85</v>
      </c>
      <c r="G28" s="246"/>
      <c r="H28" s="247"/>
      <c r="I28" s="42">
        <f>+SUM(I23:I27)</f>
        <v>0</v>
      </c>
      <c r="M28" s="18"/>
      <c r="N28" s="18"/>
      <c r="O28" s="20"/>
      <c r="P28" s="21"/>
    </row>
    <row r="29" spans="1:17" x14ac:dyDescent="0.25">
      <c r="A29" s="202"/>
      <c r="B29" s="248"/>
      <c r="C29" s="248"/>
      <c r="D29" s="248"/>
      <c r="E29" s="248"/>
      <c r="F29" s="248"/>
      <c r="G29" s="248"/>
      <c r="H29" s="248"/>
      <c r="I29" s="249"/>
      <c r="M29" s="18"/>
      <c r="N29" s="18"/>
      <c r="O29" s="20"/>
      <c r="P29" s="21"/>
    </row>
    <row r="30" spans="1:17" ht="12.4" customHeight="1" x14ac:dyDescent="0.25">
      <c r="A30" s="53">
        <v>8</v>
      </c>
      <c r="B30" s="118" t="s">
        <v>86</v>
      </c>
      <c r="C30" s="119"/>
      <c r="D30" s="119"/>
      <c r="E30" s="119"/>
      <c r="F30" s="119"/>
      <c r="G30" s="119"/>
      <c r="H30" s="120"/>
      <c r="I30" s="43"/>
      <c r="K30" s="17"/>
      <c r="L30" s="22"/>
      <c r="M30" s="22"/>
      <c r="N30" s="22"/>
      <c r="O30" s="22"/>
      <c r="P30" s="22"/>
      <c r="Q30" s="22"/>
    </row>
    <row r="31" spans="1:17" x14ac:dyDescent="0.25">
      <c r="A31" s="202"/>
      <c r="B31" s="149"/>
      <c r="C31" s="149"/>
      <c r="D31" s="149"/>
      <c r="E31" s="149"/>
      <c r="F31" s="149"/>
      <c r="G31" s="149"/>
      <c r="H31" s="149"/>
      <c r="I31" s="214"/>
      <c r="K31" s="17"/>
      <c r="L31" s="22"/>
      <c r="M31" s="22"/>
      <c r="N31" s="22"/>
      <c r="O31" s="22"/>
      <c r="P31" s="22"/>
      <c r="Q31" s="22"/>
    </row>
    <row r="32" spans="1:17" x14ac:dyDescent="0.25">
      <c r="A32" s="211" t="s">
        <v>87</v>
      </c>
      <c r="B32" s="212"/>
      <c r="C32" s="212"/>
      <c r="D32" s="212"/>
      <c r="E32" s="212"/>
      <c r="F32" s="212"/>
      <c r="G32" s="212"/>
      <c r="H32" s="212"/>
      <c r="I32" s="213"/>
      <c r="K32" s="17"/>
      <c r="L32" s="22"/>
      <c r="M32" s="22"/>
      <c r="N32" s="22"/>
      <c r="O32" s="22"/>
      <c r="P32" s="22"/>
      <c r="Q32" s="22"/>
    </row>
    <row r="33" spans="1:17" x14ac:dyDescent="0.25">
      <c r="A33" s="44">
        <v>9</v>
      </c>
      <c r="B33" s="29" t="s">
        <v>88</v>
      </c>
      <c r="C33" s="29"/>
      <c r="D33" s="29"/>
      <c r="E33" s="29"/>
      <c r="F33" s="35"/>
      <c r="G33" s="29"/>
      <c r="H33" s="30"/>
      <c r="I33" s="45">
        <f>I30+I28</f>
        <v>0</v>
      </c>
      <c r="K33" s="17"/>
      <c r="L33" s="22"/>
      <c r="M33" s="22"/>
      <c r="N33" s="22"/>
      <c r="O33" s="22"/>
      <c r="P33" s="22"/>
      <c r="Q33" s="22"/>
    </row>
    <row r="34" spans="1:17" x14ac:dyDescent="0.25">
      <c r="A34" s="46">
        <v>10</v>
      </c>
      <c r="B34" s="31" t="s">
        <v>89</v>
      </c>
      <c r="C34" s="31"/>
      <c r="D34" s="31"/>
      <c r="E34" s="31"/>
      <c r="G34" s="31"/>
      <c r="H34" s="32"/>
      <c r="I34" s="47" t="e">
        <f>IF(I33&gt;E8,E8,I33)</f>
        <v>#N/A</v>
      </c>
      <c r="K34" s="17"/>
      <c r="L34" s="22"/>
      <c r="M34" s="22"/>
      <c r="N34" s="22"/>
      <c r="O34" s="22"/>
      <c r="P34" s="22"/>
      <c r="Q34" s="22"/>
    </row>
    <row r="35" spans="1:17" x14ac:dyDescent="0.25">
      <c r="A35" s="46">
        <v>11</v>
      </c>
      <c r="B35" s="31" t="s">
        <v>90</v>
      </c>
      <c r="C35" s="31"/>
      <c r="D35" s="31"/>
      <c r="E35" s="31"/>
      <c r="G35" s="31"/>
      <c r="H35" s="32"/>
      <c r="I35" s="48" t="e">
        <f>I34-I21</f>
        <v>#N/A</v>
      </c>
      <c r="K35" s="17"/>
      <c r="L35" s="22"/>
      <c r="M35" s="22"/>
      <c r="N35" s="22"/>
      <c r="O35" s="22"/>
      <c r="P35" s="22"/>
      <c r="Q35" s="22"/>
    </row>
    <row r="36" spans="1:17" x14ac:dyDescent="0.25">
      <c r="A36" s="46">
        <v>12</v>
      </c>
      <c r="B36" s="31" t="s">
        <v>91</v>
      </c>
      <c r="C36" s="31"/>
      <c r="D36" s="31"/>
      <c r="E36" s="31"/>
      <c r="G36" s="31"/>
      <c r="H36" s="32"/>
      <c r="I36" s="48" t="e">
        <f>I33-I35</f>
        <v>#N/A</v>
      </c>
      <c r="K36" s="17"/>
      <c r="L36" s="22"/>
      <c r="M36" s="22"/>
      <c r="N36" s="22"/>
      <c r="O36" s="22"/>
      <c r="P36" s="22"/>
      <c r="Q36" s="22"/>
    </row>
    <row r="37" spans="1:17" x14ac:dyDescent="0.25">
      <c r="A37" s="46">
        <v>13</v>
      </c>
      <c r="B37" s="31" t="s">
        <v>92</v>
      </c>
      <c r="C37" s="31"/>
      <c r="D37" s="31"/>
      <c r="E37" s="31"/>
      <c r="G37" s="31"/>
      <c r="H37" s="32"/>
      <c r="I37" s="48" t="e">
        <f>I33-I36</f>
        <v>#N/A</v>
      </c>
      <c r="K37" s="17"/>
      <c r="L37" s="22"/>
      <c r="M37" s="22"/>
      <c r="N37" s="22"/>
      <c r="O37" s="22"/>
      <c r="P37" s="22"/>
      <c r="Q37" s="22"/>
    </row>
    <row r="38" spans="1:17" x14ac:dyDescent="0.25">
      <c r="A38" s="46">
        <v>14</v>
      </c>
      <c r="B38" s="31" t="s">
        <v>93</v>
      </c>
      <c r="C38" s="31"/>
      <c r="D38" s="31"/>
      <c r="E38" s="31"/>
      <c r="G38" s="31"/>
      <c r="H38" s="32"/>
      <c r="I38" s="48" t="e">
        <f>IF(I37&gt;I35,I35,I37)</f>
        <v>#N/A</v>
      </c>
      <c r="K38" s="17"/>
      <c r="L38" s="22"/>
      <c r="M38" s="22"/>
      <c r="N38" s="22"/>
      <c r="O38" s="22"/>
      <c r="P38" s="22"/>
      <c r="Q38" s="22"/>
    </row>
    <row r="39" spans="1:17" x14ac:dyDescent="0.25">
      <c r="A39" s="49">
        <v>15</v>
      </c>
      <c r="B39" s="33" t="s">
        <v>94</v>
      </c>
      <c r="C39" s="33"/>
      <c r="D39" s="33"/>
      <c r="E39" s="33"/>
      <c r="F39" s="28"/>
      <c r="G39" s="33"/>
      <c r="H39" s="34"/>
      <c r="I39" s="50">
        <f>ROUNDDOWN(I20*0.4,0)</f>
        <v>0</v>
      </c>
      <c r="K39" s="17"/>
      <c r="L39" s="22"/>
      <c r="M39" s="22"/>
      <c r="N39" s="22"/>
      <c r="O39" s="22"/>
      <c r="P39" s="22"/>
      <c r="Q39" s="22"/>
    </row>
    <row r="40" spans="1:17" x14ac:dyDescent="0.25">
      <c r="A40" s="51"/>
      <c r="B40" s="149"/>
      <c r="C40" s="149"/>
      <c r="D40" s="149"/>
      <c r="E40" s="149"/>
      <c r="F40" s="149"/>
      <c r="G40" s="149"/>
      <c r="H40" s="149"/>
      <c r="I40" s="214"/>
      <c r="K40" s="17"/>
      <c r="L40" s="22"/>
      <c r="M40" s="22"/>
      <c r="N40" s="22"/>
      <c r="O40" s="22"/>
      <c r="P40" s="22"/>
      <c r="Q40" s="22"/>
    </row>
    <row r="41" spans="1:17" ht="12.75" thickBot="1" x14ac:dyDescent="0.3">
      <c r="A41" s="211" t="s">
        <v>95</v>
      </c>
      <c r="B41" s="212"/>
      <c r="C41" s="212"/>
      <c r="D41" s="212"/>
      <c r="E41" s="212"/>
      <c r="F41" s="212"/>
      <c r="G41" s="212"/>
      <c r="H41" s="212"/>
      <c r="I41" s="213"/>
      <c r="K41" s="17"/>
      <c r="L41" s="22"/>
      <c r="M41" s="22"/>
      <c r="N41" s="22"/>
      <c r="O41" s="22"/>
      <c r="P41" s="22"/>
      <c r="Q41" s="22"/>
    </row>
    <row r="42" spans="1:17" x14ac:dyDescent="0.25">
      <c r="A42" s="62">
        <v>16</v>
      </c>
      <c r="B42" s="237" t="s">
        <v>96</v>
      </c>
      <c r="C42" s="237"/>
      <c r="D42" s="237"/>
      <c r="E42" s="237"/>
      <c r="F42" s="237"/>
      <c r="G42" s="237"/>
      <c r="H42" s="237"/>
      <c r="I42" s="267" t="e">
        <f>IF(I30&gt;I38,I38,I30)</f>
        <v>#N/A</v>
      </c>
      <c r="K42" s="17"/>
      <c r="L42" s="22"/>
      <c r="M42" s="22"/>
      <c r="N42" s="22"/>
      <c r="O42" s="22"/>
      <c r="P42" s="22"/>
      <c r="Q42" s="22"/>
    </row>
    <row r="43" spans="1:17" ht="12.75" thickBot="1" x14ac:dyDescent="0.3">
      <c r="A43" s="63">
        <v>17</v>
      </c>
      <c r="B43" s="222" t="s">
        <v>97</v>
      </c>
      <c r="C43" s="222"/>
      <c r="D43" s="222"/>
      <c r="E43" s="222"/>
      <c r="F43" s="222"/>
      <c r="G43" s="222"/>
      <c r="H43" s="222"/>
      <c r="I43" s="266" t="e">
        <f>I30-I42</f>
        <v>#N/A</v>
      </c>
      <c r="K43" s="17"/>
      <c r="L43" s="22"/>
      <c r="M43" s="22"/>
      <c r="N43" s="22"/>
      <c r="O43" s="22"/>
      <c r="P43" s="22"/>
      <c r="Q43" s="22"/>
    </row>
    <row r="44" spans="1:17" ht="7.15" customHeight="1" x14ac:dyDescent="0.25">
      <c r="A44" s="202"/>
      <c r="B44" s="149"/>
      <c r="C44" s="149"/>
      <c r="D44" s="149"/>
      <c r="E44" s="149"/>
      <c r="F44" s="149"/>
      <c r="G44" s="149"/>
      <c r="H44" s="149"/>
      <c r="I44" s="214"/>
      <c r="K44" s="17"/>
      <c r="L44" s="22"/>
      <c r="M44" s="22"/>
      <c r="N44" s="22"/>
      <c r="O44" s="22"/>
      <c r="P44" s="22"/>
      <c r="Q44" s="22"/>
    </row>
    <row r="45" spans="1:17" x14ac:dyDescent="0.25">
      <c r="A45" s="61">
        <v>18</v>
      </c>
      <c r="B45" s="209" t="s">
        <v>98</v>
      </c>
      <c r="C45" s="210"/>
      <c r="D45" s="210"/>
      <c r="E45" s="223" t="str">
        <f>+IF($I$20&lt;50,"May not exceed 100% if without any income.","")</f>
        <v>May not exceed 100% if without any income.</v>
      </c>
      <c r="F45" s="223"/>
      <c r="G45" s="223"/>
      <c r="H45" s="224"/>
      <c r="I45" s="52" t="e">
        <f>(I33)/(E8)</f>
        <v>#N/A</v>
      </c>
      <c r="K45" s="17"/>
      <c r="L45" s="22"/>
      <c r="M45" s="22"/>
      <c r="N45" s="22"/>
      <c r="O45" s="22"/>
      <c r="P45" s="22"/>
      <c r="Q45" s="22"/>
    </row>
    <row r="46" spans="1:17" x14ac:dyDescent="0.25">
      <c r="A46" s="64">
        <v>19</v>
      </c>
      <c r="B46" s="210" t="s">
        <v>99</v>
      </c>
      <c r="C46" s="210"/>
      <c r="D46" s="210"/>
      <c r="E46" s="210"/>
      <c r="F46" s="210"/>
      <c r="G46" s="210"/>
      <c r="H46" s="221"/>
      <c r="I46" s="60" t="e">
        <f>I43+I28</f>
        <v>#N/A</v>
      </c>
      <c r="K46" s="17"/>
      <c r="L46" s="22"/>
      <c r="M46" s="22"/>
      <c r="N46" s="22"/>
      <c r="O46" s="22"/>
      <c r="P46" s="22"/>
      <c r="Q46" s="22"/>
    </row>
    <row r="47" spans="1:17" x14ac:dyDescent="0.25">
      <c r="A47" s="54">
        <v>20</v>
      </c>
      <c r="B47" s="210" t="s">
        <v>100</v>
      </c>
      <c r="C47" s="210"/>
      <c r="D47" s="210"/>
      <c r="E47" s="210"/>
      <c r="F47" s="210"/>
      <c r="G47" s="210"/>
      <c r="H47" s="221"/>
      <c r="I47" s="55" t="str">
        <f>IF(I20&gt;50,I46/I20,IF(I20&lt;50,"N/A"))</f>
        <v>N/A</v>
      </c>
      <c r="J47" s="67"/>
      <c r="K47" s="17"/>
      <c r="L47" s="22"/>
      <c r="M47" s="22"/>
      <c r="N47" s="22"/>
      <c r="O47" s="22"/>
      <c r="P47" s="22"/>
      <c r="Q47" s="22"/>
    </row>
    <row r="48" spans="1:17" x14ac:dyDescent="0.25">
      <c r="A48" s="51"/>
      <c r="B48" s="68" t="str">
        <f>IF($I$47="N/A","",IF(AND($I$47&lt;0.4,E5="Renewal"),"",IF(AND($I$47&gt;0.4,E5="Renewal"),"Percentage of Income toward Rent and Utilities may not exceed 40% for lease renewals.",IF(AND($I$47&gt;0.35,E5="New"),"Percentage of Income toward Rent and Utilities may not exceed 35% for new leases.",IF(AND($I$47&lt;0.35,E5="New"),"")))))</f>
        <v/>
      </c>
      <c r="C48" s="68"/>
      <c r="D48" s="68"/>
      <c r="E48" s="68"/>
      <c r="F48" s="68"/>
      <c r="G48" s="68"/>
      <c r="H48" s="68"/>
      <c r="I48" s="69"/>
      <c r="K48" s="17"/>
      <c r="L48" s="22"/>
      <c r="M48" s="22"/>
      <c r="N48" s="22"/>
      <c r="O48" s="22"/>
      <c r="P48" s="22"/>
      <c r="Q48" s="22"/>
    </row>
    <row r="49" spans="1:17" x14ac:dyDescent="0.25">
      <c r="A49" s="228"/>
      <c r="B49" s="229"/>
      <c r="C49" s="229"/>
      <c r="D49" s="229"/>
      <c r="F49" s="229"/>
      <c r="G49" s="229"/>
      <c r="H49" s="229"/>
      <c r="I49" s="232"/>
      <c r="K49" s="17"/>
      <c r="L49" s="23"/>
      <c r="M49" s="23"/>
      <c r="N49" s="23"/>
      <c r="O49" s="23"/>
      <c r="P49" s="23"/>
      <c r="Q49" s="23"/>
    </row>
    <row r="50" spans="1:17" x14ac:dyDescent="0.25">
      <c r="A50" s="228"/>
      <c r="B50" s="229"/>
      <c r="C50" s="229"/>
      <c r="D50" s="229"/>
      <c r="F50" s="229"/>
      <c r="G50" s="229"/>
      <c r="H50" s="229"/>
      <c r="I50" s="232"/>
      <c r="K50" s="17"/>
      <c r="L50" s="23"/>
      <c r="M50" s="23"/>
      <c r="N50" s="23"/>
      <c r="O50" s="23"/>
      <c r="P50" s="23"/>
      <c r="Q50" s="23"/>
    </row>
    <row r="51" spans="1:17" x14ac:dyDescent="0.25">
      <c r="A51" s="230"/>
      <c r="B51" s="231"/>
      <c r="C51" s="231"/>
      <c r="D51" s="231"/>
      <c r="F51" s="231"/>
      <c r="G51" s="231"/>
      <c r="H51" s="231"/>
      <c r="I51" s="233"/>
      <c r="K51" s="17"/>
      <c r="L51" s="23"/>
      <c r="M51" s="23"/>
      <c r="N51" s="23"/>
      <c r="O51" s="23"/>
      <c r="P51" s="23"/>
      <c r="Q51" s="23"/>
    </row>
    <row r="52" spans="1:17" x14ac:dyDescent="0.25">
      <c r="A52" s="234" t="s">
        <v>101</v>
      </c>
      <c r="B52" s="235"/>
      <c r="C52" s="235"/>
      <c r="D52" s="235"/>
      <c r="F52" s="235" t="s">
        <v>102</v>
      </c>
      <c r="G52" s="235"/>
      <c r="H52" s="235"/>
      <c r="I52" s="236"/>
    </row>
    <row r="53" spans="1:17" ht="12.75" customHeight="1" x14ac:dyDescent="0.25">
      <c r="A53" s="85"/>
      <c r="B53" s="17" t="s">
        <v>103</v>
      </c>
      <c r="C53" s="225"/>
      <c r="D53" s="227"/>
      <c r="G53" s="17" t="s">
        <v>103</v>
      </c>
      <c r="H53" s="225"/>
      <c r="I53" s="226"/>
      <c r="K53" s="17"/>
      <c r="L53" s="23"/>
      <c r="M53" s="23"/>
      <c r="N53" s="23"/>
      <c r="O53" s="23"/>
      <c r="P53" s="23"/>
      <c r="Q53" s="23"/>
    </row>
    <row r="54" spans="1:17" ht="11.65" customHeight="1" x14ac:dyDescent="0.25">
      <c r="A54" s="215" t="s">
        <v>104</v>
      </c>
      <c r="B54" s="216"/>
      <c r="C54" s="216"/>
      <c r="D54" s="216"/>
      <c r="E54" s="216"/>
      <c r="F54" s="216"/>
      <c r="G54" s="216"/>
      <c r="H54" s="216"/>
      <c r="I54" s="217"/>
      <c r="K54" s="17"/>
      <c r="L54" s="23"/>
      <c r="M54" s="23"/>
      <c r="N54" s="23"/>
      <c r="O54" s="23"/>
      <c r="P54" s="23"/>
      <c r="Q54" s="23"/>
    </row>
    <row r="55" spans="1:17" ht="20.65" customHeight="1" thickBot="1" x14ac:dyDescent="0.3">
      <c r="A55" s="218"/>
      <c r="B55" s="219"/>
      <c r="C55" s="219"/>
      <c r="D55" s="219"/>
      <c r="E55" s="219"/>
      <c r="F55" s="219"/>
      <c r="G55" s="219"/>
      <c r="H55" s="219"/>
      <c r="I55" s="220"/>
    </row>
    <row r="56" spans="1:17" ht="11.65" customHeight="1" x14ac:dyDescent="0.2">
      <c r="A56" s="2"/>
      <c r="B56" s="2"/>
      <c r="C56" s="2"/>
      <c r="D56" s="2"/>
      <c r="E56" s="2"/>
      <c r="F56" s="2"/>
      <c r="G56" s="2"/>
      <c r="H56" s="2"/>
      <c r="I56" s="2"/>
    </row>
    <row r="57" spans="1:17" ht="11.65" customHeight="1" x14ac:dyDescent="0.2">
      <c r="A57" s="2"/>
      <c r="B57" s="2"/>
      <c r="C57" s="2"/>
      <c r="D57" s="2"/>
      <c r="E57" s="2"/>
      <c r="F57" s="2"/>
      <c r="G57" s="2"/>
      <c r="H57" s="2"/>
      <c r="I57" s="2"/>
    </row>
    <row r="58" spans="1:17" ht="14.25" x14ac:dyDescent="0.2">
      <c r="A58" s="2"/>
      <c r="B58" s="2"/>
      <c r="C58" s="2"/>
      <c r="D58" s="2"/>
      <c r="E58" s="2"/>
      <c r="F58" s="2"/>
      <c r="G58" s="2"/>
      <c r="H58" s="2"/>
      <c r="I58" s="2"/>
    </row>
    <row r="59" spans="1:17" ht="14.25" x14ac:dyDescent="0.2">
      <c r="A59" s="2"/>
      <c r="B59" s="2"/>
      <c r="C59" s="2"/>
      <c r="D59" s="2"/>
      <c r="E59" s="2"/>
      <c r="F59" s="2"/>
      <c r="G59" s="2"/>
      <c r="H59" s="2"/>
      <c r="I59" s="2"/>
    </row>
    <row r="60" spans="1:17" ht="14.25" x14ac:dyDescent="0.2">
      <c r="A60" s="2"/>
      <c r="B60" s="2"/>
      <c r="C60" s="2"/>
      <c r="D60" s="2"/>
      <c r="E60" s="2"/>
      <c r="F60" s="2"/>
      <c r="G60" s="2"/>
      <c r="H60" s="2"/>
      <c r="I60" s="2"/>
    </row>
    <row r="61" spans="1:17" ht="14.25" x14ac:dyDescent="0.2">
      <c r="A61" s="2"/>
      <c r="B61" s="2"/>
      <c r="C61" s="2"/>
      <c r="D61" s="2"/>
      <c r="E61" s="2"/>
      <c r="F61" s="2"/>
      <c r="G61" s="2"/>
      <c r="H61" s="2"/>
      <c r="I61" s="2"/>
    </row>
    <row r="62" spans="1:17" ht="14.25" x14ac:dyDescent="0.2">
      <c r="A62" s="2"/>
      <c r="B62" s="2"/>
      <c r="C62" s="2"/>
      <c r="D62" s="2"/>
      <c r="E62" s="2"/>
      <c r="F62" s="2"/>
      <c r="G62" s="2"/>
      <c r="H62" s="2"/>
      <c r="I62" s="2"/>
    </row>
    <row r="63" spans="1:17" ht="14.25" x14ac:dyDescent="0.2">
      <c r="A63" s="2"/>
      <c r="B63" s="2"/>
      <c r="C63" s="2"/>
      <c r="D63" s="2"/>
      <c r="E63" s="2"/>
      <c r="F63" s="2"/>
      <c r="G63" s="2"/>
      <c r="H63" s="2"/>
      <c r="I63" s="2"/>
    </row>
    <row r="64" spans="1:17" ht="14.25" x14ac:dyDescent="0.2">
      <c r="A64" s="2"/>
      <c r="B64" s="2"/>
      <c r="C64" s="2"/>
      <c r="D64" s="2"/>
      <c r="E64" s="2"/>
      <c r="F64" s="2"/>
      <c r="G64" s="2"/>
      <c r="H64" s="2"/>
      <c r="I64" s="2"/>
    </row>
    <row r="65" spans="1:9" ht="14.25" x14ac:dyDescent="0.2">
      <c r="A65" s="2"/>
      <c r="B65" s="2"/>
      <c r="C65" s="2"/>
      <c r="D65" s="2"/>
      <c r="E65" s="2"/>
      <c r="F65" s="2"/>
      <c r="G65" s="2"/>
      <c r="H65" s="2"/>
      <c r="I65" s="2"/>
    </row>
    <row r="66" spans="1:9" ht="14.25" x14ac:dyDescent="0.2">
      <c r="A66" s="2"/>
      <c r="B66" s="2"/>
      <c r="C66" s="2"/>
      <c r="D66" s="2"/>
      <c r="E66" s="2"/>
      <c r="F66" s="2"/>
      <c r="G66" s="2"/>
      <c r="H66" s="2"/>
      <c r="I66" s="2"/>
    </row>
    <row r="67" spans="1:9" ht="14.25" x14ac:dyDescent="0.2">
      <c r="A67" s="2"/>
      <c r="B67" s="2"/>
      <c r="C67" s="2"/>
      <c r="D67" s="2"/>
      <c r="E67" s="2"/>
      <c r="F67" s="2"/>
      <c r="G67" s="2"/>
      <c r="H67" s="2"/>
      <c r="I67" s="2"/>
    </row>
    <row r="68" spans="1:9" ht="14.25" x14ac:dyDescent="0.2">
      <c r="A68" s="2"/>
      <c r="B68" s="2"/>
      <c r="C68" s="2"/>
      <c r="D68" s="2"/>
      <c r="E68" s="2"/>
      <c r="F68" s="2"/>
      <c r="G68" s="2"/>
      <c r="H68" s="2"/>
      <c r="I68" s="2"/>
    </row>
    <row r="69" spans="1:9" ht="14.25" x14ac:dyDescent="0.2">
      <c r="A69" s="2"/>
      <c r="B69" s="2"/>
      <c r="C69" s="2"/>
      <c r="D69" s="2"/>
      <c r="E69" s="2"/>
      <c r="F69" s="2"/>
      <c r="G69" s="2"/>
      <c r="H69" s="2"/>
      <c r="I69" s="2"/>
    </row>
    <row r="70" spans="1:9" ht="14.25" x14ac:dyDescent="0.2">
      <c r="A70" s="2"/>
      <c r="B70" s="2"/>
      <c r="C70" s="2"/>
      <c r="D70" s="2"/>
      <c r="E70" s="2"/>
      <c r="F70" s="2"/>
      <c r="G70" s="2"/>
      <c r="H70" s="2"/>
      <c r="I70" s="2"/>
    </row>
  </sheetData>
  <sheetProtection sheet="1" objects="1" scenarios="1"/>
  <mergeCells count="61">
    <mergeCell ref="A20:E20"/>
    <mergeCell ref="B8:D8"/>
    <mergeCell ref="A1:I1"/>
    <mergeCell ref="A2:I2"/>
    <mergeCell ref="H3:I3"/>
    <mergeCell ref="E6:F6"/>
    <mergeCell ref="E7:F7"/>
    <mergeCell ref="E5:F5"/>
    <mergeCell ref="B7:D7"/>
    <mergeCell ref="B5:D5"/>
    <mergeCell ref="B6:D6"/>
    <mergeCell ref="G6:I7"/>
    <mergeCell ref="A4:D4"/>
    <mergeCell ref="F52:I52"/>
    <mergeCell ref="B42:H42"/>
    <mergeCell ref="G27:H27"/>
    <mergeCell ref="E22:F22"/>
    <mergeCell ref="E23:F23"/>
    <mergeCell ref="E25:F25"/>
    <mergeCell ref="G23:H23"/>
    <mergeCell ref="G24:H24"/>
    <mergeCell ref="G25:H25"/>
    <mergeCell ref="G26:H26"/>
    <mergeCell ref="G22:H22"/>
    <mergeCell ref="F28:H28"/>
    <mergeCell ref="E26:F26"/>
    <mergeCell ref="E27:F27"/>
    <mergeCell ref="A31:I31"/>
    <mergeCell ref="B29:I29"/>
    <mergeCell ref="A23:A29"/>
    <mergeCell ref="A41:I41"/>
    <mergeCell ref="B40:I40"/>
    <mergeCell ref="A32:I32"/>
    <mergeCell ref="A54:I55"/>
    <mergeCell ref="B46:H46"/>
    <mergeCell ref="B47:H47"/>
    <mergeCell ref="B45:D45"/>
    <mergeCell ref="B43:H43"/>
    <mergeCell ref="E45:H45"/>
    <mergeCell ref="A44:I44"/>
    <mergeCell ref="H53:I53"/>
    <mergeCell ref="C53:D53"/>
    <mergeCell ref="A49:D51"/>
    <mergeCell ref="F49:I51"/>
    <mergeCell ref="A52:D52"/>
    <mergeCell ref="B23:C28"/>
    <mergeCell ref="B30:H30"/>
    <mergeCell ref="H4:I4"/>
    <mergeCell ref="B10:B11"/>
    <mergeCell ref="A10:A11"/>
    <mergeCell ref="I10:I11"/>
    <mergeCell ref="F20:H20"/>
    <mergeCell ref="H10:H11"/>
    <mergeCell ref="G10:G11"/>
    <mergeCell ref="F10:F11"/>
    <mergeCell ref="E10:E11"/>
    <mergeCell ref="E8:F8"/>
    <mergeCell ref="B9:I9"/>
    <mergeCell ref="C10:C11"/>
    <mergeCell ref="D10:D11"/>
    <mergeCell ref="B21:H21"/>
  </mergeCells>
  <dataValidations count="4">
    <dataValidation type="list" allowBlank="1" showInputMessage="1" showErrorMessage="1" sqref="E5" xr:uid="{8741F3DF-AE33-493A-B97B-EC840AA1A36E}">
      <formula1>New_Renewal_List</formula1>
    </dataValidation>
    <dataValidation type="list" allowBlank="1" showInputMessage="1" showErrorMessage="1" sqref="E7" xr:uid="{1DE5A1BF-0D70-46E9-ACAE-FB4095D89D59}">
      <formula1>Bedroom_Quantity_List</formula1>
    </dataValidation>
    <dataValidation type="list" allowBlank="1" showInputMessage="1" showErrorMessage="1" sqref="E6:F6" xr:uid="{5E35FB6B-DF44-462F-A418-8167628E8E61}">
      <formula1>New_Zip_List</formula1>
    </dataValidation>
    <dataValidation type="list" allowBlank="1" showInputMessage="1" showErrorMessage="1" sqref="G23:G27" xr:uid="{E5C16536-4877-498B-97D7-31BBA2EBD603}">
      <formula1>Yes_No_List</formula1>
    </dataValidation>
  </dataValidations>
  <hyperlinks>
    <hyperlink ref="A20" r:id="rId1" location="2020_query" display="Click here to check HUD's Income Limits for 2020" xr:uid="{B7BC0578-8716-455B-AC47-8525AE8BE174}"/>
  </hyperlinks>
  <pageMargins left="0.7" right="0.7" top="0.75" bottom="0.75" header="0.3" footer="0.3"/>
  <pageSetup orientation="portrait" horizontalDpi="1200" verticalDpi="1200"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E9663F-F9E0-4128-AC22-2E6807515C04}">
  <sheetPr>
    <pageSetUpPr fitToPage="1"/>
  </sheetPr>
  <dimension ref="A1:L577"/>
  <sheetViews>
    <sheetView zoomScale="115" zoomScaleNormal="115" workbookViewId="0">
      <pane ySplit="1" topLeftCell="A533" activePane="bottomLeft" state="frozen"/>
      <selection pane="bottomLeft" activeCell="B543" sqref="B543"/>
    </sheetView>
  </sheetViews>
  <sheetFormatPr defaultColWidth="9.28515625" defaultRowHeight="12" x14ac:dyDescent="0.25"/>
  <cols>
    <col min="1" max="1" width="17.5703125" style="1" customWidth="1"/>
    <col min="2" max="3" width="8.85546875" style="116" customWidth="1"/>
    <col min="4" max="6" width="8.85546875" style="116" bestFit="1" customWidth="1"/>
    <col min="7" max="9" width="8.85546875" style="115" bestFit="1" customWidth="1"/>
    <col min="10" max="10" width="21" style="1" hidden="1" customWidth="1"/>
    <col min="11" max="11" width="16" style="96" customWidth="1"/>
    <col min="12" max="13" width="9.28515625" style="96"/>
    <col min="14" max="14" width="20.7109375" style="96" customWidth="1"/>
    <col min="15" max="17" width="9.28515625" style="96"/>
    <col min="18" max="22" width="10.28515625" style="96" bestFit="1" customWidth="1"/>
    <col min="23" max="16384" width="9.28515625" style="96"/>
  </cols>
  <sheetData>
    <row r="1" spans="1:12" ht="12.75" customHeight="1" x14ac:dyDescent="0.25">
      <c r="A1" s="94" t="s">
        <v>105</v>
      </c>
      <c r="B1" s="92" t="s">
        <v>106</v>
      </c>
      <c r="C1" s="92" t="s">
        <v>107</v>
      </c>
      <c r="D1" s="92" t="s">
        <v>108</v>
      </c>
      <c r="E1" s="92" t="s">
        <v>109</v>
      </c>
      <c r="F1" s="92" t="s">
        <v>110</v>
      </c>
      <c r="G1" s="92" t="s">
        <v>111</v>
      </c>
      <c r="H1" s="92" t="s">
        <v>112</v>
      </c>
      <c r="I1" s="92" t="s">
        <v>113</v>
      </c>
      <c r="J1" s="95" t="s">
        <v>114</v>
      </c>
    </row>
    <row r="2" spans="1:12" ht="12.75" customHeight="1" x14ac:dyDescent="0.25">
      <c r="A2" s="91" t="s">
        <v>115</v>
      </c>
      <c r="B2" s="97">
        <v>762.30000000000007</v>
      </c>
      <c r="C2" s="97">
        <v>766.7</v>
      </c>
      <c r="D2" s="97">
        <v>973.50000000000011</v>
      </c>
      <c r="E2" s="97">
        <v>1350.8000000000002</v>
      </c>
      <c r="F2" s="97">
        <v>1652.2</v>
      </c>
      <c r="G2" s="97">
        <f t="shared" ref="G2:G8" si="0">(F2+(F2*0.15))*1.1</f>
        <v>2090.0330000000004</v>
      </c>
      <c r="H2" s="97">
        <f t="shared" ref="H2:H8" si="1">(F2+(F2*0.3))*1.1</f>
        <v>2362.6460000000002</v>
      </c>
      <c r="I2" s="97">
        <f t="shared" ref="I2:I8" si="2">(F2+(F2*0.45))*1.1</f>
        <v>2635.2590000000005</v>
      </c>
      <c r="J2" s="98" t="s">
        <v>116</v>
      </c>
      <c r="L2" s="99"/>
    </row>
    <row r="3" spans="1:12" ht="12.75" customHeight="1" x14ac:dyDescent="0.25">
      <c r="A3" s="91" t="s">
        <v>117</v>
      </c>
      <c r="B3" s="97">
        <v>796.40000000000009</v>
      </c>
      <c r="C3" s="97">
        <v>801.90000000000009</v>
      </c>
      <c r="D3" s="97">
        <v>973.50000000000011</v>
      </c>
      <c r="E3" s="97">
        <v>1289.2</v>
      </c>
      <c r="F3" s="97">
        <v>1397</v>
      </c>
      <c r="G3" s="97">
        <f t="shared" si="0"/>
        <v>1767.2050000000002</v>
      </c>
      <c r="H3" s="97">
        <f t="shared" si="1"/>
        <v>1997.71</v>
      </c>
      <c r="I3" s="97">
        <f t="shared" si="2"/>
        <v>2228.2150000000001</v>
      </c>
      <c r="J3" s="98" t="s">
        <v>116</v>
      </c>
    </row>
    <row r="4" spans="1:12" ht="12.75" customHeight="1" x14ac:dyDescent="0.25">
      <c r="A4" s="91" t="s">
        <v>118</v>
      </c>
      <c r="B4" s="97">
        <v>660</v>
      </c>
      <c r="C4" s="97">
        <v>766.7</v>
      </c>
      <c r="D4" s="97">
        <v>973.50000000000011</v>
      </c>
      <c r="E4" s="97">
        <v>1349.7</v>
      </c>
      <c r="F4" s="97">
        <v>1397</v>
      </c>
      <c r="G4" s="97">
        <f t="shared" si="0"/>
        <v>1767.2050000000002</v>
      </c>
      <c r="H4" s="97">
        <f t="shared" si="1"/>
        <v>1997.71</v>
      </c>
      <c r="I4" s="97">
        <f t="shared" si="2"/>
        <v>2228.2150000000001</v>
      </c>
      <c r="J4" s="98" t="s">
        <v>116</v>
      </c>
    </row>
    <row r="5" spans="1:12" ht="12.75" customHeight="1" x14ac:dyDescent="0.25">
      <c r="A5" s="91" t="s">
        <v>119</v>
      </c>
      <c r="B5" s="97">
        <v>762.30000000000007</v>
      </c>
      <c r="C5" s="97">
        <v>766.7</v>
      </c>
      <c r="D5" s="97">
        <v>973.50000000000011</v>
      </c>
      <c r="E5" s="97">
        <v>1371.7</v>
      </c>
      <c r="F5" s="97">
        <v>1397</v>
      </c>
      <c r="G5" s="97">
        <f t="shared" si="0"/>
        <v>1767.2050000000002</v>
      </c>
      <c r="H5" s="97">
        <f t="shared" si="1"/>
        <v>1997.71</v>
      </c>
      <c r="I5" s="97">
        <f t="shared" si="2"/>
        <v>2228.2150000000001</v>
      </c>
      <c r="J5" s="98" t="s">
        <v>116</v>
      </c>
    </row>
    <row r="6" spans="1:12" ht="12.75" customHeight="1" x14ac:dyDescent="0.25">
      <c r="A6" s="91" t="s">
        <v>120</v>
      </c>
      <c r="B6" s="97">
        <v>838.2</v>
      </c>
      <c r="C6" s="97">
        <v>921.80000000000007</v>
      </c>
      <c r="D6" s="97">
        <v>1035.1000000000001</v>
      </c>
      <c r="E6" s="97">
        <v>1251.8000000000002</v>
      </c>
      <c r="F6" s="97">
        <v>1722.6000000000001</v>
      </c>
      <c r="G6" s="97">
        <f t="shared" si="0"/>
        <v>2179.0890000000004</v>
      </c>
      <c r="H6" s="97">
        <f t="shared" si="1"/>
        <v>2463.3180000000002</v>
      </c>
      <c r="I6" s="97">
        <f t="shared" si="2"/>
        <v>2747.5470000000005</v>
      </c>
      <c r="J6" s="98" t="s">
        <v>116</v>
      </c>
    </row>
    <row r="7" spans="1:12" ht="12.75" customHeight="1" x14ac:dyDescent="0.25">
      <c r="A7" s="91" t="s">
        <v>121</v>
      </c>
      <c r="B7" s="97">
        <v>833.80000000000007</v>
      </c>
      <c r="C7" s="97">
        <v>850.30000000000007</v>
      </c>
      <c r="D7" s="97">
        <v>973.50000000000011</v>
      </c>
      <c r="E7" s="97">
        <v>1177</v>
      </c>
      <c r="F7" s="97">
        <v>1596.1000000000001</v>
      </c>
      <c r="G7" s="97">
        <f t="shared" si="0"/>
        <v>2019.0665000000004</v>
      </c>
      <c r="H7" s="97">
        <f t="shared" si="1"/>
        <v>2282.4230000000007</v>
      </c>
      <c r="I7" s="97">
        <f t="shared" si="2"/>
        <v>2545.7795000000006</v>
      </c>
      <c r="J7" s="98" t="s">
        <v>116</v>
      </c>
    </row>
    <row r="8" spans="1:12" ht="12.75" customHeight="1" x14ac:dyDescent="0.25">
      <c r="A8" s="91" t="s">
        <v>2</v>
      </c>
      <c r="B8" s="100">
        <v>1758.9</v>
      </c>
      <c r="C8" s="100">
        <v>1807.3000000000002</v>
      </c>
      <c r="D8" s="100">
        <v>2028.4</v>
      </c>
      <c r="E8" s="100">
        <v>2453</v>
      </c>
      <c r="F8" s="100">
        <v>2977.7000000000003</v>
      </c>
      <c r="G8" s="97">
        <f t="shared" si="0"/>
        <v>3766.790500000001</v>
      </c>
      <c r="H8" s="97">
        <f t="shared" si="1"/>
        <v>4258.1110000000008</v>
      </c>
      <c r="I8" s="97">
        <f t="shared" si="2"/>
        <v>4749.4315000000015</v>
      </c>
      <c r="J8" s="98" t="s">
        <v>116</v>
      </c>
    </row>
    <row r="9" spans="1:12" ht="12.75" customHeight="1" x14ac:dyDescent="0.25">
      <c r="A9" s="91" t="s">
        <v>122</v>
      </c>
      <c r="B9" s="97">
        <v>1815</v>
      </c>
      <c r="C9" s="97">
        <v>1859</v>
      </c>
      <c r="D9" s="97">
        <v>2090</v>
      </c>
      <c r="E9" s="97">
        <v>2530</v>
      </c>
      <c r="F9" s="97">
        <v>3069</v>
      </c>
      <c r="G9" s="97">
        <v>2896</v>
      </c>
      <c r="H9" s="97">
        <f t="shared" ref="H9:H66" si="3">F9+(F9*0.3)</f>
        <v>3989.7</v>
      </c>
      <c r="I9" s="97">
        <f t="shared" ref="I9:I41" si="4">F9+(F9*0.45)</f>
        <v>4450.05</v>
      </c>
      <c r="J9" s="101" t="s">
        <v>123</v>
      </c>
    </row>
    <row r="10" spans="1:12" ht="12.75" customHeight="1" x14ac:dyDescent="0.25">
      <c r="A10" s="91" t="s">
        <v>124</v>
      </c>
      <c r="B10" s="97">
        <v>1408</v>
      </c>
      <c r="C10" s="97">
        <v>1496</v>
      </c>
      <c r="D10" s="97">
        <v>1672</v>
      </c>
      <c r="E10" s="97">
        <v>2046</v>
      </c>
      <c r="F10" s="97">
        <v>2420</v>
      </c>
      <c r="G10" s="97">
        <v>2517</v>
      </c>
      <c r="H10" s="97">
        <f t="shared" si="3"/>
        <v>3146</v>
      </c>
      <c r="I10" s="97">
        <f t="shared" si="4"/>
        <v>3509</v>
      </c>
      <c r="J10" s="101" t="s">
        <v>123</v>
      </c>
    </row>
    <row r="11" spans="1:12" ht="12.75" customHeight="1" x14ac:dyDescent="0.25">
      <c r="A11" s="91" t="s">
        <v>125</v>
      </c>
      <c r="B11" s="97">
        <v>1815</v>
      </c>
      <c r="C11" s="97">
        <v>1859</v>
      </c>
      <c r="D11" s="97">
        <v>2090</v>
      </c>
      <c r="E11" s="97">
        <v>2530</v>
      </c>
      <c r="F11" s="97">
        <v>3069</v>
      </c>
      <c r="G11" s="97">
        <v>3023</v>
      </c>
      <c r="H11" s="97">
        <f t="shared" si="3"/>
        <v>3989.7</v>
      </c>
      <c r="I11" s="97">
        <f t="shared" si="4"/>
        <v>4450.05</v>
      </c>
      <c r="J11" s="101" t="s">
        <v>123</v>
      </c>
    </row>
    <row r="12" spans="1:12" ht="12.75" customHeight="1" x14ac:dyDescent="0.25">
      <c r="A12" s="91" t="s">
        <v>126</v>
      </c>
      <c r="B12" s="97">
        <v>1496</v>
      </c>
      <c r="C12" s="97">
        <v>1540</v>
      </c>
      <c r="D12" s="97">
        <v>1727</v>
      </c>
      <c r="E12" s="97">
        <v>2090</v>
      </c>
      <c r="F12" s="97">
        <v>2530</v>
      </c>
      <c r="G12" s="97">
        <v>2441</v>
      </c>
      <c r="H12" s="97">
        <f t="shared" si="3"/>
        <v>3289</v>
      </c>
      <c r="I12" s="97">
        <f t="shared" si="4"/>
        <v>3668.5</v>
      </c>
      <c r="J12" s="101" t="s">
        <v>123</v>
      </c>
    </row>
    <row r="13" spans="1:12" ht="12.75" customHeight="1" x14ac:dyDescent="0.25">
      <c r="A13" s="91" t="s">
        <v>127</v>
      </c>
      <c r="B13" s="97">
        <v>1452</v>
      </c>
      <c r="C13" s="97">
        <v>1485</v>
      </c>
      <c r="D13" s="97">
        <v>1672</v>
      </c>
      <c r="E13" s="97">
        <v>2057</v>
      </c>
      <c r="F13" s="97">
        <v>2453</v>
      </c>
      <c r="G13" s="97">
        <v>2454</v>
      </c>
      <c r="H13" s="97">
        <f t="shared" si="3"/>
        <v>3188.9</v>
      </c>
      <c r="I13" s="97">
        <f t="shared" si="4"/>
        <v>3556.8500000000004</v>
      </c>
      <c r="J13" s="101" t="s">
        <v>123</v>
      </c>
    </row>
    <row r="14" spans="1:12" ht="12.75" customHeight="1" x14ac:dyDescent="0.25">
      <c r="A14" s="91" t="s">
        <v>9</v>
      </c>
      <c r="B14" s="100">
        <v>1758.9</v>
      </c>
      <c r="C14" s="100">
        <v>1807.3000000000002</v>
      </c>
      <c r="D14" s="100">
        <v>2028.4</v>
      </c>
      <c r="E14" s="100">
        <v>2453</v>
      </c>
      <c r="F14" s="100">
        <v>2977.7000000000003</v>
      </c>
      <c r="G14" s="97">
        <v>3210.9</v>
      </c>
      <c r="H14" s="97">
        <f>(F14+(F14*0.3))*1.1</f>
        <v>4258.1110000000008</v>
      </c>
      <c r="I14" s="97">
        <f>(F14+(F14*0.45))*1.1</f>
        <v>4749.4315000000015</v>
      </c>
      <c r="J14" s="98" t="s">
        <v>116</v>
      </c>
    </row>
    <row r="15" spans="1:12" ht="12.75" customHeight="1" x14ac:dyDescent="0.25">
      <c r="A15" s="91" t="s">
        <v>128</v>
      </c>
      <c r="B15" s="97">
        <v>1386</v>
      </c>
      <c r="C15" s="97">
        <v>1419</v>
      </c>
      <c r="D15" s="97">
        <v>1606</v>
      </c>
      <c r="E15" s="97">
        <v>1936</v>
      </c>
      <c r="F15" s="97">
        <v>2354</v>
      </c>
      <c r="G15" s="97">
        <v>2201</v>
      </c>
      <c r="H15" s="97">
        <f t="shared" si="3"/>
        <v>3060.2</v>
      </c>
      <c r="I15" s="97">
        <f t="shared" si="4"/>
        <v>3413.3</v>
      </c>
      <c r="J15" s="101" t="s">
        <v>123</v>
      </c>
    </row>
    <row r="16" spans="1:12" ht="12.75" customHeight="1" x14ac:dyDescent="0.25">
      <c r="A16" s="91" t="s">
        <v>129</v>
      </c>
      <c r="B16" s="97">
        <v>1254</v>
      </c>
      <c r="C16" s="97">
        <v>1298</v>
      </c>
      <c r="D16" s="97">
        <v>1452</v>
      </c>
      <c r="E16" s="97">
        <v>1760</v>
      </c>
      <c r="F16" s="97">
        <v>2134</v>
      </c>
      <c r="G16" s="97">
        <v>2163</v>
      </c>
      <c r="H16" s="97">
        <f t="shared" si="3"/>
        <v>2774.2</v>
      </c>
      <c r="I16" s="97">
        <f t="shared" si="4"/>
        <v>3094.3</v>
      </c>
      <c r="J16" s="101" t="s">
        <v>123</v>
      </c>
    </row>
    <row r="17" spans="1:10" ht="12.75" customHeight="1" x14ac:dyDescent="0.25">
      <c r="A17" s="91" t="s">
        <v>130</v>
      </c>
      <c r="B17" s="97">
        <v>1254</v>
      </c>
      <c r="C17" s="97">
        <v>1298</v>
      </c>
      <c r="D17" s="97">
        <v>1452</v>
      </c>
      <c r="E17" s="97">
        <v>1760</v>
      </c>
      <c r="F17" s="97">
        <v>2134</v>
      </c>
      <c r="G17" s="97">
        <v>2087</v>
      </c>
      <c r="H17" s="97">
        <f t="shared" si="3"/>
        <v>2774.2</v>
      </c>
      <c r="I17" s="97">
        <f t="shared" si="4"/>
        <v>3094.3</v>
      </c>
      <c r="J17" s="101" t="s">
        <v>123</v>
      </c>
    </row>
    <row r="18" spans="1:10" ht="12.75" customHeight="1" x14ac:dyDescent="0.25">
      <c r="A18" s="91" t="s">
        <v>131</v>
      </c>
      <c r="B18" s="97">
        <v>1353</v>
      </c>
      <c r="C18" s="97">
        <v>1386</v>
      </c>
      <c r="D18" s="97">
        <v>1562</v>
      </c>
      <c r="E18" s="97">
        <v>1892</v>
      </c>
      <c r="F18" s="97">
        <v>2288</v>
      </c>
      <c r="G18" s="97">
        <v>2289</v>
      </c>
      <c r="H18" s="97">
        <f t="shared" si="3"/>
        <v>2974.4</v>
      </c>
      <c r="I18" s="97">
        <f t="shared" si="4"/>
        <v>3317.6000000000004</v>
      </c>
      <c r="J18" s="101" t="s">
        <v>123</v>
      </c>
    </row>
    <row r="19" spans="1:10" ht="12.75" customHeight="1" x14ac:dyDescent="0.25">
      <c r="A19" s="91" t="s">
        <v>132</v>
      </c>
      <c r="B19" s="97">
        <v>1408</v>
      </c>
      <c r="C19" s="97">
        <v>1452</v>
      </c>
      <c r="D19" s="97">
        <v>1628</v>
      </c>
      <c r="E19" s="97">
        <v>1969</v>
      </c>
      <c r="F19" s="97">
        <v>2387</v>
      </c>
      <c r="G19" s="97">
        <v>2403</v>
      </c>
      <c r="H19" s="97">
        <f t="shared" si="3"/>
        <v>3103.1</v>
      </c>
      <c r="I19" s="97">
        <f t="shared" si="4"/>
        <v>3461.15</v>
      </c>
      <c r="J19" s="101" t="s">
        <v>123</v>
      </c>
    </row>
    <row r="20" spans="1:10" ht="12.75" customHeight="1" x14ac:dyDescent="0.25">
      <c r="A20" s="91" t="s">
        <v>133</v>
      </c>
      <c r="B20" s="97">
        <v>1364</v>
      </c>
      <c r="C20" s="97">
        <v>1397</v>
      </c>
      <c r="D20" s="97">
        <v>1573</v>
      </c>
      <c r="E20" s="97">
        <v>1903</v>
      </c>
      <c r="F20" s="97">
        <v>2310</v>
      </c>
      <c r="G20" s="97">
        <v>2314</v>
      </c>
      <c r="H20" s="97">
        <f t="shared" si="3"/>
        <v>3003</v>
      </c>
      <c r="I20" s="97">
        <f t="shared" si="4"/>
        <v>3349.5</v>
      </c>
      <c r="J20" s="101" t="s">
        <v>123</v>
      </c>
    </row>
    <row r="21" spans="1:10" ht="12.75" customHeight="1" x14ac:dyDescent="0.25">
      <c r="A21" s="91" t="s">
        <v>134</v>
      </c>
      <c r="B21" s="97">
        <v>1122</v>
      </c>
      <c r="C21" s="97">
        <v>1144</v>
      </c>
      <c r="D21" s="97">
        <v>1331</v>
      </c>
      <c r="E21" s="97">
        <v>1628</v>
      </c>
      <c r="F21" s="97">
        <v>1969</v>
      </c>
      <c r="G21" s="97">
        <v>2137</v>
      </c>
      <c r="H21" s="97">
        <f t="shared" si="3"/>
        <v>2559.6999999999998</v>
      </c>
      <c r="I21" s="97">
        <f t="shared" si="4"/>
        <v>2855.05</v>
      </c>
      <c r="J21" s="101" t="s">
        <v>123</v>
      </c>
    </row>
    <row r="22" spans="1:10" ht="12.75" customHeight="1" x14ac:dyDescent="0.25">
      <c r="A22" s="91" t="s">
        <v>135</v>
      </c>
      <c r="B22" s="97">
        <v>1056</v>
      </c>
      <c r="C22" s="97">
        <v>1089</v>
      </c>
      <c r="D22" s="97">
        <v>1221</v>
      </c>
      <c r="E22" s="97">
        <v>1474</v>
      </c>
      <c r="F22" s="97">
        <v>1793</v>
      </c>
      <c r="G22" s="97">
        <v>1884</v>
      </c>
      <c r="H22" s="97">
        <f t="shared" si="3"/>
        <v>2330.9</v>
      </c>
      <c r="I22" s="97">
        <f t="shared" si="4"/>
        <v>2599.85</v>
      </c>
      <c r="J22" s="101" t="s">
        <v>123</v>
      </c>
    </row>
    <row r="23" spans="1:10" ht="12.75" customHeight="1" x14ac:dyDescent="0.25">
      <c r="A23" s="91" t="s">
        <v>136</v>
      </c>
      <c r="B23" s="100">
        <v>833.80000000000007</v>
      </c>
      <c r="C23" s="100">
        <v>836.00000000000011</v>
      </c>
      <c r="D23" s="100">
        <v>973.50000000000011</v>
      </c>
      <c r="E23" s="100">
        <v>1281.5</v>
      </c>
      <c r="F23" s="100">
        <v>1397</v>
      </c>
      <c r="G23" s="97">
        <v>1829.3000000000002</v>
      </c>
      <c r="H23" s="97">
        <f>(F23+(F23*0.3))*1.1</f>
        <v>1997.71</v>
      </c>
      <c r="I23" s="97">
        <f>(F23+(F23*0.45))*1.1</f>
        <v>2228.2150000000001</v>
      </c>
      <c r="J23" s="98" t="s">
        <v>116</v>
      </c>
    </row>
    <row r="24" spans="1:10" ht="12.75" customHeight="1" x14ac:dyDescent="0.25">
      <c r="A24" s="91" t="s">
        <v>137</v>
      </c>
      <c r="B24" s="100">
        <v>735.90000000000009</v>
      </c>
      <c r="C24" s="100">
        <v>741.40000000000009</v>
      </c>
      <c r="D24" s="100">
        <v>973.50000000000011</v>
      </c>
      <c r="E24" s="100">
        <v>1371.7</v>
      </c>
      <c r="F24" s="100">
        <v>1544.4</v>
      </c>
      <c r="G24" s="97">
        <v>1625.8000000000002</v>
      </c>
      <c r="H24" s="97">
        <f>(F24+(F24*0.3))*1.1</f>
        <v>2208.4920000000002</v>
      </c>
      <c r="I24" s="97">
        <f>(F24+(F24*0.45))*1.1</f>
        <v>2463.3180000000002</v>
      </c>
      <c r="J24" s="98" t="s">
        <v>116</v>
      </c>
    </row>
    <row r="25" spans="1:10" ht="12.75" customHeight="1" x14ac:dyDescent="0.25">
      <c r="A25" s="91" t="s">
        <v>138</v>
      </c>
      <c r="B25" s="100">
        <v>957</v>
      </c>
      <c r="C25" s="100">
        <v>1078</v>
      </c>
      <c r="D25" s="100">
        <v>1232</v>
      </c>
      <c r="E25" s="100">
        <v>1507</v>
      </c>
      <c r="F25" s="100">
        <v>1639</v>
      </c>
      <c r="G25" s="97">
        <f>F25*1.15</f>
        <v>1884.85</v>
      </c>
      <c r="H25" s="97">
        <f t="shared" si="3"/>
        <v>2130.6999999999998</v>
      </c>
      <c r="I25" s="97">
        <f t="shared" si="4"/>
        <v>2376.5500000000002</v>
      </c>
      <c r="J25" s="101" t="s">
        <v>123</v>
      </c>
    </row>
    <row r="26" spans="1:10" ht="12.75" customHeight="1" x14ac:dyDescent="0.25">
      <c r="A26" s="91" t="s">
        <v>139</v>
      </c>
      <c r="B26" s="100">
        <v>924</v>
      </c>
      <c r="C26" s="100">
        <v>1034</v>
      </c>
      <c r="D26" s="100">
        <v>1188</v>
      </c>
      <c r="E26" s="100">
        <v>1452</v>
      </c>
      <c r="F26" s="100">
        <v>1584</v>
      </c>
      <c r="G26" s="97">
        <f t="shared" ref="G26:G86" si="5">F26*1.15</f>
        <v>1821.6</v>
      </c>
      <c r="H26" s="97">
        <f t="shared" si="3"/>
        <v>2059.1999999999998</v>
      </c>
      <c r="I26" s="97">
        <f t="shared" si="4"/>
        <v>2296.8000000000002</v>
      </c>
      <c r="J26" s="101" t="s">
        <v>123</v>
      </c>
    </row>
    <row r="27" spans="1:10" ht="12.75" customHeight="1" x14ac:dyDescent="0.25">
      <c r="A27" s="91" t="s">
        <v>140</v>
      </c>
      <c r="B27" s="100">
        <v>759</v>
      </c>
      <c r="C27" s="100">
        <v>847</v>
      </c>
      <c r="D27" s="100">
        <v>979</v>
      </c>
      <c r="E27" s="100">
        <v>1199</v>
      </c>
      <c r="F27" s="100">
        <v>1452</v>
      </c>
      <c r="G27" s="97">
        <f t="shared" si="5"/>
        <v>1669.8</v>
      </c>
      <c r="H27" s="97">
        <f t="shared" si="3"/>
        <v>1887.6</v>
      </c>
      <c r="I27" s="97">
        <f t="shared" si="4"/>
        <v>2105.4</v>
      </c>
      <c r="J27" s="101" t="s">
        <v>123</v>
      </c>
    </row>
    <row r="28" spans="1:10" ht="12.75" customHeight="1" x14ac:dyDescent="0.25">
      <c r="A28" s="91" t="s">
        <v>141</v>
      </c>
      <c r="B28" s="100">
        <v>869</v>
      </c>
      <c r="C28" s="100">
        <v>979</v>
      </c>
      <c r="D28" s="100">
        <v>1122</v>
      </c>
      <c r="E28" s="100">
        <v>1364</v>
      </c>
      <c r="F28" s="100">
        <v>1496</v>
      </c>
      <c r="G28" s="97">
        <f t="shared" si="5"/>
        <v>1720.3999999999999</v>
      </c>
      <c r="H28" s="97">
        <f t="shared" si="3"/>
        <v>1944.8</v>
      </c>
      <c r="I28" s="97">
        <f t="shared" si="4"/>
        <v>2169.1999999999998</v>
      </c>
      <c r="J28" s="101" t="s">
        <v>123</v>
      </c>
    </row>
    <row r="29" spans="1:10" ht="12.75" customHeight="1" x14ac:dyDescent="0.25">
      <c r="A29" s="93" t="s">
        <v>142</v>
      </c>
      <c r="B29" s="103">
        <v>990</v>
      </c>
      <c r="C29" s="103">
        <v>1111</v>
      </c>
      <c r="D29" s="103">
        <v>1276</v>
      </c>
      <c r="E29" s="103">
        <v>1562</v>
      </c>
      <c r="F29" s="103">
        <v>1694</v>
      </c>
      <c r="G29" s="97">
        <f t="shared" si="5"/>
        <v>1948.1</v>
      </c>
      <c r="H29" s="97">
        <f t="shared" si="3"/>
        <v>2202.1999999999998</v>
      </c>
      <c r="I29" s="97">
        <f t="shared" si="4"/>
        <v>2456.3000000000002</v>
      </c>
      <c r="J29" s="101" t="s">
        <v>123</v>
      </c>
    </row>
    <row r="30" spans="1:10" ht="12.75" customHeight="1" x14ac:dyDescent="0.25">
      <c r="A30" s="93" t="s">
        <v>143</v>
      </c>
      <c r="B30" s="103">
        <v>858</v>
      </c>
      <c r="C30" s="103">
        <v>957</v>
      </c>
      <c r="D30" s="103">
        <v>1100</v>
      </c>
      <c r="E30" s="103">
        <v>1342</v>
      </c>
      <c r="F30" s="103">
        <v>1463</v>
      </c>
      <c r="G30" s="97">
        <f t="shared" si="5"/>
        <v>1682.4499999999998</v>
      </c>
      <c r="H30" s="97">
        <f t="shared" si="3"/>
        <v>1901.9</v>
      </c>
      <c r="I30" s="97">
        <f t="shared" si="4"/>
        <v>2121.35</v>
      </c>
      <c r="J30" s="101" t="s">
        <v>123</v>
      </c>
    </row>
    <row r="31" spans="1:10" ht="12.75" customHeight="1" x14ac:dyDescent="0.25">
      <c r="A31" s="93" t="s">
        <v>144</v>
      </c>
      <c r="B31" s="103">
        <v>990</v>
      </c>
      <c r="C31" s="103">
        <v>1111</v>
      </c>
      <c r="D31" s="103">
        <v>1276</v>
      </c>
      <c r="E31" s="103">
        <v>1562</v>
      </c>
      <c r="F31" s="103">
        <v>1694</v>
      </c>
      <c r="G31" s="97">
        <f t="shared" si="5"/>
        <v>1948.1</v>
      </c>
      <c r="H31" s="97">
        <f t="shared" si="3"/>
        <v>2202.1999999999998</v>
      </c>
      <c r="I31" s="97">
        <f t="shared" si="4"/>
        <v>2456.3000000000002</v>
      </c>
      <c r="J31" s="101" t="s">
        <v>123</v>
      </c>
    </row>
    <row r="32" spans="1:10" ht="12.75" customHeight="1" x14ac:dyDescent="0.25">
      <c r="A32" s="93" t="s">
        <v>145</v>
      </c>
      <c r="B32" s="103">
        <v>924</v>
      </c>
      <c r="C32" s="103">
        <v>1034</v>
      </c>
      <c r="D32" s="103">
        <v>1188</v>
      </c>
      <c r="E32" s="103">
        <v>1452</v>
      </c>
      <c r="F32" s="103">
        <v>1584</v>
      </c>
      <c r="G32" s="97">
        <f t="shared" si="5"/>
        <v>1821.6</v>
      </c>
      <c r="H32" s="97">
        <f t="shared" si="3"/>
        <v>2059.1999999999998</v>
      </c>
      <c r="I32" s="97">
        <f t="shared" si="4"/>
        <v>2296.8000000000002</v>
      </c>
      <c r="J32" s="101" t="s">
        <v>123</v>
      </c>
    </row>
    <row r="33" spans="1:10" ht="12.75" customHeight="1" x14ac:dyDescent="0.25">
      <c r="A33" s="93" t="s">
        <v>146</v>
      </c>
      <c r="B33" s="103">
        <v>869</v>
      </c>
      <c r="C33" s="103">
        <v>979</v>
      </c>
      <c r="D33" s="103">
        <v>1122</v>
      </c>
      <c r="E33" s="103">
        <v>1364</v>
      </c>
      <c r="F33" s="103">
        <v>1485</v>
      </c>
      <c r="G33" s="97">
        <f t="shared" si="5"/>
        <v>1707.7499999999998</v>
      </c>
      <c r="H33" s="97">
        <f t="shared" si="3"/>
        <v>1930.5</v>
      </c>
      <c r="I33" s="97">
        <f t="shared" si="4"/>
        <v>2153.25</v>
      </c>
      <c r="J33" s="101" t="s">
        <v>123</v>
      </c>
    </row>
    <row r="34" spans="1:10" ht="12.75" customHeight="1" x14ac:dyDescent="0.25">
      <c r="A34" s="93" t="s">
        <v>147</v>
      </c>
      <c r="B34" s="103">
        <v>990</v>
      </c>
      <c r="C34" s="103">
        <v>1111</v>
      </c>
      <c r="D34" s="103">
        <v>1276</v>
      </c>
      <c r="E34" s="103">
        <v>1562</v>
      </c>
      <c r="F34" s="103">
        <v>1694</v>
      </c>
      <c r="G34" s="97">
        <f t="shared" si="5"/>
        <v>1948.1</v>
      </c>
      <c r="H34" s="97">
        <f t="shared" si="3"/>
        <v>2202.1999999999998</v>
      </c>
      <c r="I34" s="97">
        <f t="shared" si="4"/>
        <v>2456.3000000000002</v>
      </c>
      <c r="J34" s="101" t="s">
        <v>123</v>
      </c>
    </row>
    <row r="35" spans="1:10" ht="12.75" customHeight="1" x14ac:dyDescent="0.25">
      <c r="A35" s="93" t="s">
        <v>148</v>
      </c>
      <c r="B35" s="103">
        <v>1177</v>
      </c>
      <c r="C35" s="103">
        <v>1309</v>
      </c>
      <c r="D35" s="103">
        <v>1507</v>
      </c>
      <c r="E35" s="103">
        <v>1837</v>
      </c>
      <c r="F35" s="103">
        <v>2057</v>
      </c>
      <c r="G35" s="97">
        <f t="shared" si="5"/>
        <v>2365.5499999999997</v>
      </c>
      <c r="H35" s="97">
        <f t="shared" si="3"/>
        <v>2674.1</v>
      </c>
      <c r="I35" s="97">
        <f t="shared" si="4"/>
        <v>2982.65</v>
      </c>
      <c r="J35" s="101" t="s">
        <v>123</v>
      </c>
    </row>
    <row r="36" spans="1:10" ht="12.75" customHeight="1" x14ac:dyDescent="0.25">
      <c r="A36" s="93" t="s">
        <v>149</v>
      </c>
      <c r="B36" s="103">
        <v>880</v>
      </c>
      <c r="C36" s="103">
        <v>990</v>
      </c>
      <c r="D36" s="103">
        <v>1133</v>
      </c>
      <c r="E36" s="103">
        <v>1386</v>
      </c>
      <c r="F36" s="103">
        <v>1507</v>
      </c>
      <c r="G36" s="97">
        <f t="shared" si="5"/>
        <v>1733.05</v>
      </c>
      <c r="H36" s="97">
        <f t="shared" si="3"/>
        <v>1959.1</v>
      </c>
      <c r="I36" s="97">
        <f t="shared" si="4"/>
        <v>2185.15</v>
      </c>
      <c r="J36" s="101" t="s">
        <v>123</v>
      </c>
    </row>
    <row r="37" spans="1:10" ht="12.75" customHeight="1" x14ac:dyDescent="0.25">
      <c r="A37" s="93" t="s">
        <v>150</v>
      </c>
      <c r="B37" s="103">
        <v>990</v>
      </c>
      <c r="C37" s="103">
        <v>1111</v>
      </c>
      <c r="D37" s="103">
        <v>1276</v>
      </c>
      <c r="E37" s="103">
        <v>1562</v>
      </c>
      <c r="F37" s="103">
        <v>1694</v>
      </c>
      <c r="G37" s="97">
        <f t="shared" si="5"/>
        <v>1948.1</v>
      </c>
      <c r="H37" s="97">
        <f t="shared" si="3"/>
        <v>2202.1999999999998</v>
      </c>
      <c r="I37" s="97">
        <f t="shared" si="4"/>
        <v>2456.3000000000002</v>
      </c>
      <c r="J37" s="101" t="s">
        <v>123</v>
      </c>
    </row>
    <row r="38" spans="1:10" ht="12.75" customHeight="1" x14ac:dyDescent="0.25">
      <c r="A38" s="93" t="s">
        <v>151</v>
      </c>
      <c r="B38" s="103">
        <v>1078</v>
      </c>
      <c r="C38" s="103">
        <v>1210</v>
      </c>
      <c r="D38" s="103">
        <v>1386</v>
      </c>
      <c r="E38" s="103">
        <v>1694</v>
      </c>
      <c r="F38" s="103">
        <v>1848</v>
      </c>
      <c r="G38" s="97">
        <f t="shared" si="5"/>
        <v>2125.1999999999998</v>
      </c>
      <c r="H38" s="97">
        <f t="shared" si="3"/>
        <v>2402.4</v>
      </c>
      <c r="I38" s="97">
        <f t="shared" si="4"/>
        <v>2679.6</v>
      </c>
      <c r="J38" s="101" t="s">
        <v>123</v>
      </c>
    </row>
    <row r="39" spans="1:10" ht="12.75" customHeight="1" x14ac:dyDescent="0.25">
      <c r="A39" s="93" t="s">
        <v>152</v>
      </c>
      <c r="B39" s="103">
        <v>891</v>
      </c>
      <c r="C39" s="103">
        <v>1001</v>
      </c>
      <c r="D39" s="103">
        <v>1144</v>
      </c>
      <c r="E39" s="103">
        <v>1397</v>
      </c>
      <c r="F39" s="103">
        <v>1529</v>
      </c>
      <c r="G39" s="97">
        <f t="shared" si="5"/>
        <v>1758.35</v>
      </c>
      <c r="H39" s="97">
        <f t="shared" si="3"/>
        <v>1987.7</v>
      </c>
      <c r="I39" s="97">
        <f t="shared" si="4"/>
        <v>2217.0500000000002</v>
      </c>
      <c r="J39" s="101" t="s">
        <v>123</v>
      </c>
    </row>
    <row r="40" spans="1:10" ht="12.75" customHeight="1" x14ac:dyDescent="0.25">
      <c r="A40" s="93" t="s">
        <v>153</v>
      </c>
      <c r="B40" s="103">
        <v>1221</v>
      </c>
      <c r="C40" s="103">
        <v>1364</v>
      </c>
      <c r="D40" s="103">
        <v>1562</v>
      </c>
      <c r="E40" s="103">
        <v>1903</v>
      </c>
      <c r="F40" s="103">
        <v>2134</v>
      </c>
      <c r="G40" s="97">
        <f t="shared" si="5"/>
        <v>2454.1</v>
      </c>
      <c r="H40" s="97">
        <f t="shared" si="3"/>
        <v>2774.2</v>
      </c>
      <c r="I40" s="97">
        <f t="shared" si="4"/>
        <v>3094.3</v>
      </c>
      <c r="J40" s="101" t="s">
        <v>123</v>
      </c>
    </row>
    <row r="41" spans="1:10" ht="12.75" customHeight="1" x14ac:dyDescent="0.25">
      <c r="A41" s="93" t="s">
        <v>154</v>
      </c>
      <c r="B41" s="103">
        <v>990</v>
      </c>
      <c r="C41" s="103">
        <v>1111</v>
      </c>
      <c r="D41" s="103">
        <v>1276</v>
      </c>
      <c r="E41" s="103">
        <v>1562</v>
      </c>
      <c r="F41" s="103">
        <v>1694</v>
      </c>
      <c r="G41" s="97">
        <f t="shared" si="5"/>
        <v>1948.1</v>
      </c>
      <c r="H41" s="97">
        <f t="shared" si="3"/>
        <v>2202.1999999999998</v>
      </c>
      <c r="I41" s="97">
        <f t="shared" si="4"/>
        <v>2456.3000000000002</v>
      </c>
      <c r="J41" s="101" t="s">
        <v>123</v>
      </c>
    </row>
    <row r="42" spans="1:10" ht="12.75" customHeight="1" x14ac:dyDescent="0.25">
      <c r="A42" s="93" t="s">
        <v>16</v>
      </c>
      <c r="B42" s="103">
        <v>982.30000000000007</v>
      </c>
      <c r="C42" s="103">
        <v>1098.9000000000001</v>
      </c>
      <c r="D42" s="103">
        <v>1260.6000000000001</v>
      </c>
      <c r="E42" s="103">
        <v>1537.8000000000002</v>
      </c>
      <c r="F42" s="103">
        <v>1678.6000000000001</v>
      </c>
      <c r="G42" s="97">
        <f t="shared" ref="G42:G53" si="6">(F42*1.15)*1.1</f>
        <v>2123.4290000000001</v>
      </c>
      <c r="H42" s="97">
        <f t="shared" ref="H42:H53" si="7">(F42+(F42*0.3))*1.1</f>
        <v>2400.3980000000006</v>
      </c>
      <c r="I42" s="97">
        <f t="shared" ref="I42:I53" si="8">(F42+(F42*0.45))*1.1</f>
        <v>2677.3670000000006</v>
      </c>
      <c r="J42" s="98" t="s">
        <v>155</v>
      </c>
    </row>
    <row r="43" spans="1:10" ht="12.75" customHeight="1" x14ac:dyDescent="0.25">
      <c r="A43" s="91" t="s">
        <v>156</v>
      </c>
      <c r="B43" s="100">
        <v>735.90000000000009</v>
      </c>
      <c r="C43" s="100">
        <v>741.40000000000009</v>
      </c>
      <c r="D43" s="100">
        <v>973.50000000000011</v>
      </c>
      <c r="E43" s="100">
        <v>1359.6000000000001</v>
      </c>
      <c r="F43" s="100">
        <v>1531.2</v>
      </c>
      <c r="G43" s="97">
        <f t="shared" si="6"/>
        <v>1936.9680000000001</v>
      </c>
      <c r="H43" s="97">
        <f t="shared" si="7"/>
        <v>2189.616</v>
      </c>
      <c r="I43" s="97">
        <f t="shared" si="8"/>
        <v>2442.2640000000006</v>
      </c>
      <c r="J43" s="98" t="s">
        <v>116</v>
      </c>
    </row>
    <row r="44" spans="1:10" ht="12.75" customHeight="1" x14ac:dyDescent="0.25">
      <c r="A44" s="91" t="s">
        <v>157</v>
      </c>
      <c r="B44" s="100">
        <v>1052.7</v>
      </c>
      <c r="C44" s="100">
        <v>1059.3000000000002</v>
      </c>
      <c r="D44" s="100">
        <v>1250.7</v>
      </c>
      <c r="E44" s="100">
        <v>1610.4</v>
      </c>
      <c r="F44" s="100">
        <v>2002.0000000000002</v>
      </c>
      <c r="G44" s="97">
        <f t="shared" si="6"/>
        <v>2532.5300000000002</v>
      </c>
      <c r="H44" s="97">
        <f t="shared" si="7"/>
        <v>2862.8600000000006</v>
      </c>
      <c r="I44" s="97">
        <f t="shared" si="8"/>
        <v>3193.190000000001</v>
      </c>
      <c r="J44" s="98" t="s">
        <v>116</v>
      </c>
    </row>
    <row r="45" spans="1:10" ht="12.75" customHeight="1" x14ac:dyDescent="0.25">
      <c r="A45" s="91" t="s">
        <v>158</v>
      </c>
      <c r="B45" s="100">
        <v>865.7</v>
      </c>
      <c r="C45" s="100">
        <v>871.2</v>
      </c>
      <c r="D45" s="100">
        <v>1142.9000000000001</v>
      </c>
      <c r="E45" s="100">
        <v>1527.9</v>
      </c>
      <c r="F45" s="100">
        <v>1779.8000000000002</v>
      </c>
      <c r="G45" s="97">
        <f t="shared" si="6"/>
        <v>2251.4470000000001</v>
      </c>
      <c r="H45" s="97">
        <f t="shared" si="7"/>
        <v>2545.1140000000005</v>
      </c>
      <c r="I45" s="97">
        <f t="shared" si="8"/>
        <v>2838.7810000000004</v>
      </c>
      <c r="J45" s="98" t="s">
        <v>116</v>
      </c>
    </row>
    <row r="46" spans="1:10" ht="12.75" customHeight="1" x14ac:dyDescent="0.25">
      <c r="A46" s="91" t="s">
        <v>159</v>
      </c>
      <c r="B46" s="100">
        <v>1310.1000000000001</v>
      </c>
      <c r="C46" s="100">
        <v>1415.7</v>
      </c>
      <c r="D46" s="100">
        <v>1589.5000000000002</v>
      </c>
      <c r="E46" s="100">
        <v>2163.7000000000003</v>
      </c>
      <c r="F46" s="100">
        <v>2536.6000000000004</v>
      </c>
      <c r="G46" s="97">
        <f t="shared" si="6"/>
        <v>3208.7990000000004</v>
      </c>
      <c r="H46" s="97">
        <f t="shared" si="7"/>
        <v>3627.3380000000006</v>
      </c>
      <c r="I46" s="97">
        <f t="shared" si="8"/>
        <v>4045.8770000000009</v>
      </c>
      <c r="J46" s="98" t="s">
        <v>116</v>
      </c>
    </row>
    <row r="47" spans="1:10" ht="12.75" customHeight="1" x14ac:dyDescent="0.25">
      <c r="A47" s="91" t="s">
        <v>160</v>
      </c>
      <c r="B47" s="100">
        <v>915.2</v>
      </c>
      <c r="C47" s="100">
        <v>920.7</v>
      </c>
      <c r="D47" s="100">
        <v>1189.1000000000001</v>
      </c>
      <c r="E47" s="100">
        <v>1520.2</v>
      </c>
      <c r="F47" s="100">
        <v>1584.0000000000002</v>
      </c>
      <c r="G47" s="97">
        <f t="shared" si="6"/>
        <v>2003.7600000000002</v>
      </c>
      <c r="H47" s="97">
        <f t="shared" si="7"/>
        <v>2265.1200000000003</v>
      </c>
      <c r="I47" s="97">
        <f t="shared" si="8"/>
        <v>2526.4800000000005</v>
      </c>
      <c r="J47" s="98" t="s">
        <v>116</v>
      </c>
    </row>
    <row r="48" spans="1:10" ht="12.75" customHeight="1" x14ac:dyDescent="0.25">
      <c r="A48" s="91" t="s">
        <v>161</v>
      </c>
      <c r="B48" s="100">
        <v>885.50000000000011</v>
      </c>
      <c r="C48" s="100">
        <v>1057.1000000000001</v>
      </c>
      <c r="D48" s="100">
        <v>1210</v>
      </c>
      <c r="E48" s="100">
        <v>1609.3000000000002</v>
      </c>
      <c r="F48" s="100">
        <v>1956.9</v>
      </c>
      <c r="G48" s="97">
        <f t="shared" si="6"/>
        <v>2475.4785000000002</v>
      </c>
      <c r="H48" s="97">
        <f t="shared" si="7"/>
        <v>2798.3670000000006</v>
      </c>
      <c r="I48" s="97">
        <f t="shared" si="8"/>
        <v>3121.2555000000002</v>
      </c>
      <c r="J48" s="98" t="s">
        <v>116</v>
      </c>
    </row>
    <row r="49" spans="1:10" ht="12.75" customHeight="1" x14ac:dyDescent="0.25">
      <c r="A49" s="91" t="s">
        <v>162</v>
      </c>
      <c r="B49" s="100">
        <v>1042.8000000000002</v>
      </c>
      <c r="C49" s="100">
        <v>1049.4000000000001</v>
      </c>
      <c r="D49" s="100">
        <v>1379.4</v>
      </c>
      <c r="E49" s="100">
        <v>1788.6000000000001</v>
      </c>
      <c r="F49" s="100">
        <v>2094.4</v>
      </c>
      <c r="G49" s="97">
        <f t="shared" si="6"/>
        <v>2649.4160000000002</v>
      </c>
      <c r="H49" s="97">
        <f t="shared" si="7"/>
        <v>2994.9920000000006</v>
      </c>
      <c r="I49" s="97">
        <f t="shared" si="8"/>
        <v>3340.5680000000002</v>
      </c>
      <c r="J49" s="98" t="s">
        <v>116</v>
      </c>
    </row>
    <row r="50" spans="1:10" ht="12.75" customHeight="1" x14ac:dyDescent="0.25">
      <c r="A50" s="91" t="s">
        <v>163</v>
      </c>
      <c r="B50" s="100">
        <v>762.30000000000007</v>
      </c>
      <c r="C50" s="100">
        <v>766.7</v>
      </c>
      <c r="D50" s="100">
        <v>973.50000000000011</v>
      </c>
      <c r="E50" s="100">
        <v>1303.5</v>
      </c>
      <c r="F50" s="100">
        <v>1552.1000000000001</v>
      </c>
      <c r="G50" s="97">
        <f t="shared" si="6"/>
        <v>1963.4065000000001</v>
      </c>
      <c r="H50" s="97">
        <f t="shared" si="7"/>
        <v>2219.5030000000002</v>
      </c>
      <c r="I50" s="97">
        <f t="shared" si="8"/>
        <v>2475.5995000000003</v>
      </c>
      <c r="J50" s="98" t="s">
        <v>116</v>
      </c>
    </row>
    <row r="51" spans="1:10" ht="12.75" customHeight="1" x14ac:dyDescent="0.25">
      <c r="A51" s="91" t="s">
        <v>164</v>
      </c>
      <c r="B51" s="100">
        <v>992.2</v>
      </c>
      <c r="C51" s="100">
        <v>996.60000000000014</v>
      </c>
      <c r="D51" s="100">
        <v>1158.3000000000002</v>
      </c>
      <c r="E51" s="100">
        <v>1632.4</v>
      </c>
      <c r="F51" s="100">
        <v>1895.3000000000002</v>
      </c>
      <c r="G51" s="97">
        <f t="shared" si="6"/>
        <v>2397.5545000000006</v>
      </c>
      <c r="H51" s="97">
        <f t="shared" si="7"/>
        <v>2710.2790000000005</v>
      </c>
      <c r="I51" s="97">
        <f t="shared" si="8"/>
        <v>3023.0035000000007</v>
      </c>
      <c r="J51" s="98" t="s">
        <v>116</v>
      </c>
    </row>
    <row r="52" spans="1:10" ht="12.75" customHeight="1" x14ac:dyDescent="0.25">
      <c r="A52" s="91" t="s">
        <v>165</v>
      </c>
      <c r="B52" s="100">
        <v>762.30000000000007</v>
      </c>
      <c r="C52" s="100">
        <v>766.7</v>
      </c>
      <c r="D52" s="100">
        <v>973.50000000000011</v>
      </c>
      <c r="E52" s="100">
        <v>1371.7</v>
      </c>
      <c r="F52" s="100">
        <v>1448.7</v>
      </c>
      <c r="G52" s="97">
        <f t="shared" si="6"/>
        <v>1832.6055000000001</v>
      </c>
      <c r="H52" s="97">
        <f t="shared" si="7"/>
        <v>2071.6410000000001</v>
      </c>
      <c r="I52" s="97">
        <f t="shared" si="8"/>
        <v>2310.6765000000005</v>
      </c>
      <c r="J52" s="98" t="s">
        <v>116</v>
      </c>
    </row>
    <row r="53" spans="1:10" ht="12.75" customHeight="1" x14ac:dyDescent="0.25">
      <c r="A53" s="91" t="s">
        <v>23</v>
      </c>
      <c r="B53" s="100">
        <v>1758.9</v>
      </c>
      <c r="C53" s="100">
        <v>1807.3000000000002</v>
      </c>
      <c r="D53" s="100">
        <v>2028.4</v>
      </c>
      <c r="E53" s="100">
        <v>2453</v>
      </c>
      <c r="F53" s="100">
        <v>2977.7000000000003</v>
      </c>
      <c r="G53" s="97">
        <f t="shared" si="6"/>
        <v>3766.7905000000005</v>
      </c>
      <c r="H53" s="97">
        <f t="shared" si="7"/>
        <v>4258.1110000000008</v>
      </c>
      <c r="I53" s="97">
        <f t="shared" si="8"/>
        <v>4749.4315000000015</v>
      </c>
      <c r="J53" s="98" t="s">
        <v>116</v>
      </c>
    </row>
    <row r="54" spans="1:10" ht="12.75" customHeight="1" x14ac:dyDescent="0.25">
      <c r="A54" s="91" t="s">
        <v>166</v>
      </c>
      <c r="B54" s="97">
        <v>968</v>
      </c>
      <c r="C54" s="97">
        <v>990</v>
      </c>
      <c r="D54" s="97">
        <v>1111</v>
      </c>
      <c r="E54" s="97">
        <v>1342</v>
      </c>
      <c r="F54" s="97">
        <v>1628</v>
      </c>
      <c r="G54" s="97">
        <f t="shared" si="5"/>
        <v>1872.1999999999998</v>
      </c>
      <c r="H54" s="97">
        <f t="shared" si="3"/>
        <v>2116.4</v>
      </c>
      <c r="I54" s="97">
        <f t="shared" ref="I54:I86" si="9">F54+(F54*0.45)</f>
        <v>2360.6</v>
      </c>
      <c r="J54" s="98" t="s">
        <v>116</v>
      </c>
    </row>
    <row r="55" spans="1:10" ht="12.75" customHeight="1" x14ac:dyDescent="0.25">
      <c r="A55" s="91" t="s">
        <v>167</v>
      </c>
      <c r="B55" s="97">
        <v>1331</v>
      </c>
      <c r="C55" s="97">
        <v>1364</v>
      </c>
      <c r="D55" s="97">
        <v>1529</v>
      </c>
      <c r="E55" s="97">
        <v>1848</v>
      </c>
      <c r="F55" s="97">
        <v>2244</v>
      </c>
      <c r="G55" s="97">
        <f t="shared" si="5"/>
        <v>2580.6</v>
      </c>
      <c r="H55" s="97">
        <f t="shared" si="3"/>
        <v>2917.2</v>
      </c>
      <c r="I55" s="97">
        <f t="shared" si="9"/>
        <v>3253.8</v>
      </c>
      <c r="J55" s="98" t="s">
        <v>116</v>
      </c>
    </row>
    <row r="56" spans="1:10" ht="12.75" customHeight="1" x14ac:dyDescent="0.25">
      <c r="A56" s="91" t="s">
        <v>168</v>
      </c>
      <c r="B56" s="97">
        <v>1309</v>
      </c>
      <c r="C56" s="97">
        <v>1342</v>
      </c>
      <c r="D56" s="97">
        <v>1507</v>
      </c>
      <c r="E56" s="97">
        <v>1826</v>
      </c>
      <c r="F56" s="97">
        <v>2211</v>
      </c>
      <c r="G56" s="97">
        <f t="shared" si="5"/>
        <v>2542.6499999999996</v>
      </c>
      <c r="H56" s="97">
        <f t="shared" si="3"/>
        <v>2874.3</v>
      </c>
      <c r="I56" s="97">
        <f t="shared" si="9"/>
        <v>3205.95</v>
      </c>
      <c r="J56" s="98" t="s">
        <v>116</v>
      </c>
    </row>
    <row r="57" spans="1:10" ht="12.75" customHeight="1" x14ac:dyDescent="0.25">
      <c r="A57" s="91" t="s">
        <v>169</v>
      </c>
      <c r="B57" s="97">
        <v>1254</v>
      </c>
      <c r="C57" s="97">
        <v>1298</v>
      </c>
      <c r="D57" s="97">
        <v>1452</v>
      </c>
      <c r="E57" s="97">
        <v>1760</v>
      </c>
      <c r="F57" s="97">
        <v>2134</v>
      </c>
      <c r="G57" s="97">
        <f t="shared" si="5"/>
        <v>2454.1</v>
      </c>
      <c r="H57" s="97">
        <f t="shared" si="3"/>
        <v>2774.2</v>
      </c>
      <c r="I57" s="97">
        <f t="shared" si="9"/>
        <v>3094.3</v>
      </c>
      <c r="J57" s="98" t="s">
        <v>116</v>
      </c>
    </row>
    <row r="58" spans="1:10" ht="12.75" customHeight="1" x14ac:dyDescent="0.25">
      <c r="A58" s="91" t="s">
        <v>170</v>
      </c>
      <c r="B58" s="97">
        <v>1254</v>
      </c>
      <c r="C58" s="97">
        <v>1298</v>
      </c>
      <c r="D58" s="97">
        <v>1452</v>
      </c>
      <c r="E58" s="97">
        <v>1760</v>
      </c>
      <c r="F58" s="97">
        <v>2134</v>
      </c>
      <c r="G58" s="97">
        <f t="shared" si="5"/>
        <v>2454.1</v>
      </c>
      <c r="H58" s="97">
        <f t="shared" si="3"/>
        <v>2774.2</v>
      </c>
      <c r="I58" s="97">
        <f t="shared" si="9"/>
        <v>3094.3</v>
      </c>
      <c r="J58" s="98" t="s">
        <v>116</v>
      </c>
    </row>
    <row r="59" spans="1:10" ht="12.75" customHeight="1" x14ac:dyDescent="0.25">
      <c r="A59" s="91" t="s">
        <v>171</v>
      </c>
      <c r="B59" s="97">
        <v>1199</v>
      </c>
      <c r="C59" s="97">
        <v>1232</v>
      </c>
      <c r="D59" s="97">
        <v>1386</v>
      </c>
      <c r="E59" s="97">
        <v>1672</v>
      </c>
      <c r="F59" s="97">
        <v>2035</v>
      </c>
      <c r="G59" s="97">
        <f t="shared" si="5"/>
        <v>2340.25</v>
      </c>
      <c r="H59" s="97">
        <f t="shared" si="3"/>
        <v>2645.5</v>
      </c>
      <c r="I59" s="97">
        <f t="shared" si="9"/>
        <v>2950.75</v>
      </c>
      <c r="J59" s="98" t="s">
        <v>116</v>
      </c>
    </row>
    <row r="60" spans="1:10" ht="12.75" customHeight="1" x14ac:dyDescent="0.25">
      <c r="A60" s="91" t="s">
        <v>172</v>
      </c>
      <c r="B60" s="97">
        <v>1342</v>
      </c>
      <c r="C60" s="97">
        <v>1375</v>
      </c>
      <c r="D60" s="97">
        <v>1562</v>
      </c>
      <c r="E60" s="97">
        <v>1936</v>
      </c>
      <c r="F60" s="97">
        <v>2354</v>
      </c>
      <c r="G60" s="97">
        <f t="shared" si="5"/>
        <v>2707.1</v>
      </c>
      <c r="H60" s="97">
        <f t="shared" si="3"/>
        <v>3060.2</v>
      </c>
      <c r="I60" s="97">
        <f t="shared" si="9"/>
        <v>3413.3</v>
      </c>
      <c r="J60" s="98" t="s">
        <v>116</v>
      </c>
    </row>
    <row r="61" spans="1:10" ht="12.75" customHeight="1" x14ac:dyDescent="0.25">
      <c r="A61" s="93" t="s">
        <v>173</v>
      </c>
      <c r="B61" s="97">
        <v>1639</v>
      </c>
      <c r="C61" s="97">
        <v>1683</v>
      </c>
      <c r="D61" s="97">
        <v>1892</v>
      </c>
      <c r="E61" s="97">
        <v>2288</v>
      </c>
      <c r="F61" s="97">
        <v>2772</v>
      </c>
      <c r="G61" s="97">
        <f t="shared" si="5"/>
        <v>3187.7999999999997</v>
      </c>
      <c r="H61" s="97">
        <f t="shared" si="3"/>
        <v>3603.6</v>
      </c>
      <c r="I61" s="97">
        <f t="shared" si="9"/>
        <v>4019.4</v>
      </c>
      <c r="J61" s="98" t="s">
        <v>116</v>
      </c>
    </row>
    <row r="62" spans="1:10" ht="12.75" customHeight="1" x14ac:dyDescent="0.25">
      <c r="A62" s="93" t="s">
        <v>174</v>
      </c>
      <c r="B62" s="97">
        <v>1210</v>
      </c>
      <c r="C62" s="97">
        <v>1243</v>
      </c>
      <c r="D62" s="97">
        <v>1397</v>
      </c>
      <c r="E62" s="97">
        <v>1694</v>
      </c>
      <c r="F62" s="97">
        <v>2046</v>
      </c>
      <c r="G62" s="97">
        <f t="shared" si="5"/>
        <v>2352.8999999999996</v>
      </c>
      <c r="H62" s="97">
        <f t="shared" si="3"/>
        <v>2659.8</v>
      </c>
      <c r="I62" s="97">
        <f t="shared" si="9"/>
        <v>2966.7</v>
      </c>
      <c r="J62" s="98" t="s">
        <v>116</v>
      </c>
    </row>
    <row r="63" spans="1:10" ht="12.75" customHeight="1" x14ac:dyDescent="0.25">
      <c r="A63" s="91" t="s">
        <v>175</v>
      </c>
      <c r="B63" s="100">
        <v>1174.8000000000002</v>
      </c>
      <c r="C63" s="100">
        <v>1193.5</v>
      </c>
      <c r="D63" s="100">
        <v>1355.2</v>
      </c>
      <c r="E63" s="100">
        <v>1725.9</v>
      </c>
      <c r="F63" s="100">
        <v>1962.4</v>
      </c>
      <c r="G63" s="97">
        <f>(F63*1.15)*1.1</f>
        <v>2482.4360000000001</v>
      </c>
      <c r="H63" s="97">
        <f>(F63+(F63*0.3))*1.1</f>
        <v>2806.232</v>
      </c>
      <c r="I63" s="97">
        <f>(F63+(F63*0.45))*1.1</f>
        <v>3130.0280000000002</v>
      </c>
      <c r="J63" s="98" t="s">
        <v>116</v>
      </c>
    </row>
    <row r="64" spans="1:10" ht="12.75" customHeight="1" x14ac:dyDescent="0.25">
      <c r="A64" s="91" t="s">
        <v>176</v>
      </c>
      <c r="B64" s="100">
        <v>833.80000000000007</v>
      </c>
      <c r="C64" s="100">
        <v>866.80000000000007</v>
      </c>
      <c r="D64" s="100">
        <v>973.50000000000011</v>
      </c>
      <c r="E64" s="100">
        <v>1314.5</v>
      </c>
      <c r="F64" s="100">
        <v>1318.9</v>
      </c>
      <c r="G64" s="97">
        <f>(F64*1.15)*1.1</f>
        <v>1668.4085</v>
      </c>
      <c r="H64" s="97">
        <f>(F64+(F64*0.3))*1.1</f>
        <v>1886.0270000000003</v>
      </c>
      <c r="I64" s="97">
        <f>(F64+(F64*0.45))*1.1</f>
        <v>2103.6455000000005</v>
      </c>
      <c r="J64" s="98" t="s">
        <v>116</v>
      </c>
    </row>
    <row r="65" spans="1:10" ht="12.75" customHeight="1" x14ac:dyDescent="0.25">
      <c r="A65" s="93" t="s">
        <v>177</v>
      </c>
      <c r="B65" s="103">
        <v>1023</v>
      </c>
      <c r="C65" s="103">
        <v>1111</v>
      </c>
      <c r="D65" s="103">
        <v>1254</v>
      </c>
      <c r="E65" s="103">
        <v>1705</v>
      </c>
      <c r="F65" s="103">
        <v>1991</v>
      </c>
      <c r="G65" s="97">
        <f t="shared" si="5"/>
        <v>2289.6499999999996</v>
      </c>
      <c r="H65" s="97">
        <f t="shared" si="3"/>
        <v>2588.3000000000002</v>
      </c>
      <c r="I65" s="97">
        <f t="shared" si="9"/>
        <v>2886.95</v>
      </c>
      <c r="J65" s="101" t="s">
        <v>178</v>
      </c>
    </row>
    <row r="66" spans="1:10" ht="12.75" customHeight="1" x14ac:dyDescent="0.25">
      <c r="A66" s="93" t="s">
        <v>179</v>
      </c>
      <c r="B66" s="103">
        <v>1518</v>
      </c>
      <c r="C66" s="103">
        <v>1639</v>
      </c>
      <c r="D66" s="103">
        <v>1837</v>
      </c>
      <c r="E66" s="103">
        <v>2497</v>
      </c>
      <c r="F66" s="103">
        <v>2926</v>
      </c>
      <c r="G66" s="97">
        <f t="shared" si="5"/>
        <v>3364.8999999999996</v>
      </c>
      <c r="H66" s="97">
        <f t="shared" si="3"/>
        <v>3803.8</v>
      </c>
      <c r="I66" s="97">
        <f t="shared" si="9"/>
        <v>4242.7</v>
      </c>
      <c r="J66" s="101" t="s">
        <v>178</v>
      </c>
    </row>
    <row r="67" spans="1:10" ht="12.75" customHeight="1" x14ac:dyDescent="0.25">
      <c r="A67" s="93" t="s">
        <v>180</v>
      </c>
      <c r="B67" s="103">
        <v>1408</v>
      </c>
      <c r="C67" s="103">
        <v>1518</v>
      </c>
      <c r="D67" s="103">
        <v>1705</v>
      </c>
      <c r="E67" s="103">
        <v>2321</v>
      </c>
      <c r="F67" s="103">
        <v>2717</v>
      </c>
      <c r="G67" s="97">
        <f t="shared" si="5"/>
        <v>3124.5499999999997</v>
      </c>
      <c r="H67" s="97">
        <f t="shared" ref="H67:H130" si="10">F67+(F67*0.3)</f>
        <v>3532.1</v>
      </c>
      <c r="I67" s="97">
        <f t="shared" si="9"/>
        <v>3939.65</v>
      </c>
      <c r="J67" s="101" t="s">
        <v>178</v>
      </c>
    </row>
    <row r="68" spans="1:10" ht="12.75" customHeight="1" x14ac:dyDescent="0.25">
      <c r="A68" s="93" t="s">
        <v>181</v>
      </c>
      <c r="B68" s="103">
        <v>1364</v>
      </c>
      <c r="C68" s="103">
        <v>1474</v>
      </c>
      <c r="D68" s="103">
        <v>1650</v>
      </c>
      <c r="E68" s="103">
        <v>2244</v>
      </c>
      <c r="F68" s="103">
        <v>2629</v>
      </c>
      <c r="G68" s="97">
        <f t="shared" si="5"/>
        <v>3023.35</v>
      </c>
      <c r="H68" s="97">
        <f t="shared" si="10"/>
        <v>3417.7</v>
      </c>
      <c r="I68" s="97">
        <f t="shared" si="9"/>
        <v>3812.05</v>
      </c>
      <c r="J68" s="101" t="s">
        <v>178</v>
      </c>
    </row>
    <row r="69" spans="1:10" ht="12.75" customHeight="1" x14ac:dyDescent="0.25">
      <c r="A69" s="93" t="s">
        <v>182</v>
      </c>
      <c r="B69" s="103">
        <v>1309</v>
      </c>
      <c r="C69" s="103">
        <v>1419</v>
      </c>
      <c r="D69" s="103">
        <v>1595</v>
      </c>
      <c r="E69" s="103">
        <v>2167</v>
      </c>
      <c r="F69" s="103">
        <v>2541</v>
      </c>
      <c r="G69" s="97">
        <f t="shared" si="5"/>
        <v>2922.1499999999996</v>
      </c>
      <c r="H69" s="97">
        <f t="shared" si="10"/>
        <v>3303.3</v>
      </c>
      <c r="I69" s="97">
        <f t="shared" si="9"/>
        <v>3684.45</v>
      </c>
      <c r="J69" s="101" t="s">
        <v>178</v>
      </c>
    </row>
    <row r="70" spans="1:10" ht="12.75" customHeight="1" x14ac:dyDescent="0.25">
      <c r="A70" s="93" t="s">
        <v>183</v>
      </c>
      <c r="B70" s="103">
        <v>1309</v>
      </c>
      <c r="C70" s="103">
        <v>1419</v>
      </c>
      <c r="D70" s="103">
        <v>1595</v>
      </c>
      <c r="E70" s="103">
        <v>2167</v>
      </c>
      <c r="F70" s="103">
        <v>2541</v>
      </c>
      <c r="G70" s="97">
        <f t="shared" si="5"/>
        <v>2922.1499999999996</v>
      </c>
      <c r="H70" s="97">
        <f t="shared" si="10"/>
        <v>3303.3</v>
      </c>
      <c r="I70" s="97">
        <f t="shared" si="9"/>
        <v>3684.45</v>
      </c>
      <c r="J70" s="101" t="s">
        <v>178</v>
      </c>
    </row>
    <row r="71" spans="1:10" ht="12.75" customHeight="1" x14ac:dyDescent="0.25">
      <c r="A71" s="93" t="s">
        <v>184</v>
      </c>
      <c r="B71" s="103">
        <v>1232</v>
      </c>
      <c r="C71" s="103">
        <v>1331</v>
      </c>
      <c r="D71" s="103">
        <v>1496</v>
      </c>
      <c r="E71" s="103">
        <v>2035</v>
      </c>
      <c r="F71" s="103">
        <v>2387</v>
      </c>
      <c r="G71" s="97">
        <f t="shared" si="5"/>
        <v>2745.0499999999997</v>
      </c>
      <c r="H71" s="97">
        <f t="shared" si="10"/>
        <v>3103.1</v>
      </c>
      <c r="I71" s="97">
        <f t="shared" si="9"/>
        <v>3461.15</v>
      </c>
      <c r="J71" s="101" t="s">
        <v>178</v>
      </c>
    </row>
    <row r="72" spans="1:10" ht="12.75" customHeight="1" x14ac:dyDescent="0.25">
      <c r="A72" s="93" t="s">
        <v>185</v>
      </c>
      <c r="B72" s="103">
        <v>1254</v>
      </c>
      <c r="C72" s="103">
        <v>1353</v>
      </c>
      <c r="D72" s="103">
        <v>1518</v>
      </c>
      <c r="E72" s="103">
        <v>2068</v>
      </c>
      <c r="F72" s="103">
        <v>2420</v>
      </c>
      <c r="G72" s="97">
        <f t="shared" si="5"/>
        <v>2783</v>
      </c>
      <c r="H72" s="97">
        <f t="shared" si="10"/>
        <v>3146</v>
      </c>
      <c r="I72" s="97">
        <f t="shared" si="9"/>
        <v>3509</v>
      </c>
      <c r="J72" s="101" t="s">
        <v>178</v>
      </c>
    </row>
    <row r="73" spans="1:10" ht="12.75" customHeight="1" x14ac:dyDescent="0.25">
      <c r="A73" s="93" t="s">
        <v>186</v>
      </c>
      <c r="B73" s="103">
        <v>1309</v>
      </c>
      <c r="C73" s="103">
        <v>1408</v>
      </c>
      <c r="D73" s="103">
        <v>1584</v>
      </c>
      <c r="E73" s="103">
        <v>2156</v>
      </c>
      <c r="F73" s="103">
        <v>2530</v>
      </c>
      <c r="G73" s="97">
        <f t="shared" si="5"/>
        <v>2909.5</v>
      </c>
      <c r="H73" s="97">
        <f t="shared" si="10"/>
        <v>3289</v>
      </c>
      <c r="I73" s="97">
        <f t="shared" si="9"/>
        <v>3668.5</v>
      </c>
      <c r="J73" s="101" t="s">
        <v>178</v>
      </c>
    </row>
    <row r="74" spans="1:10" ht="12.75" customHeight="1" x14ac:dyDescent="0.25">
      <c r="A74" s="93" t="s">
        <v>187</v>
      </c>
      <c r="B74" s="103">
        <v>1518</v>
      </c>
      <c r="C74" s="103">
        <v>1650</v>
      </c>
      <c r="D74" s="103">
        <v>1848</v>
      </c>
      <c r="E74" s="103">
        <v>2519</v>
      </c>
      <c r="F74" s="103">
        <v>2948</v>
      </c>
      <c r="G74" s="97">
        <f t="shared" si="5"/>
        <v>3390.2</v>
      </c>
      <c r="H74" s="97">
        <f t="shared" si="10"/>
        <v>3832.4</v>
      </c>
      <c r="I74" s="97">
        <f t="shared" si="9"/>
        <v>4274.6000000000004</v>
      </c>
      <c r="J74" s="101" t="s">
        <v>178</v>
      </c>
    </row>
    <row r="75" spans="1:10" ht="12.75" customHeight="1" x14ac:dyDescent="0.25">
      <c r="A75" s="93" t="s">
        <v>188</v>
      </c>
      <c r="B75" s="103">
        <v>1056</v>
      </c>
      <c r="C75" s="103">
        <v>1133</v>
      </c>
      <c r="D75" s="103">
        <v>1276</v>
      </c>
      <c r="E75" s="103">
        <v>1738</v>
      </c>
      <c r="F75" s="103">
        <v>2035</v>
      </c>
      <c r="G75" s="97">
        <f t="shared" si="5"/>
        <v>2340.25</v>
      </c>
      <c r="H75" s="97">
        <f t="shared" si="10"/>
        <v>2645.5</v>
      </c>
      <c r="I75" s="97">
        <f t="shared" si="9"/>
        <v>2950.75</v>
      </c>
      <c r="J75" s="101" t="s">
        <v>178</v>
      </c>
    </row>
    <row r="76" spans="1:10" ht="12.75" customHeight="1" x14ac:dyDescent="0.25">
      <c r="A76" s="93" t="s">
        <v>189</v>
      </c>
      <c r="B76" s="103">
        <v>1298</v>
      </c>
      <c r="C76" s="103">
        <v>1397</v>
      </c>
      <c r="D76" s="103">
        <v>1562</v>
      </c>
      <c r="E76" s="103">
        <v>2134</v>
      </c>
      <c r="F76" s="103">
        <v>2497</v>
      </c>
      <c r="G76" s="97">
        <f t="shared" si="5"/>
        <v>2871.5499999999997</v>
      </c>
      <c r="H76" s="97">
        <f t="shared" si="10"/>
        <v>3246.1</v>
      </c>
      <c r="I76" s="97">
        <f t="shared" si="9"/>
        <v>3620.65</v>
      </c>
      <c r="J76" s="101" t="s">
        <v>178</v>
      </c>
    </row>
    <row r="77" spans="1:10" ht="12.75" customHeight="1" x14ac:dyDescent="0.25">
      <c r="A77" s="93" t="s">
        <v>190</v>
      </c>
      <c r="B77" s="103">
        <v>1551</v>
      </c>
      <c r="C77" s="103">
        <v>1672</v>
      </c>
      <c r="D77" s="103">
        <v>1881</v>
      </c>
      <c r="E77" s="103">
        <v>2563</v>
      </c>
      <c r="F77" s="103">
        <v>3003</v>
      </c>
      <c r="G77" s="97">
        <f t="shared" si="5"/>
        <v>3453.45</v>
      </c>
      <c r="H77" s="97">
        <f t="shared" si="10"/>
        <v>3903.9</v>
      </c>
      <c r="I77" s="97">
        <f t="shared" si="9"/>
        <v>4354.3500000000004</v>
      </c>
      <c r="J77" s="101" t="s">
        <v>178</v>
      </c>
    </row>
    <row r="78" spans="1:10" ht="12.75" customHeight="1" x14ac:dyDescent="0.25">
      <c r="A78" s="93" t="s">
        <v>191</v>
      </c>
      <c r="B78" s="103">
        <v>1969</v>
      </c>
      <c r="C78" s="103">
        <v>2123</v>
      </c>
      <c r="D78" s="103">
        <v>2387</v>
      </c>
      <c r="E78" s="103">
        <v>3245</v>
      </c>
      <c r="F78" s="103">
        <v>3806</v>
      </c>
      <c r="G78" s="97">
        <f t="shared" si="5"/>
        <v>4376.8999999999996</v>
      </c>
      <c r="H78" s="97">
        <f t="shared" si="10"/>
        <v>4947.8</v>
      </c>
      <c r="I78" s="97">
        <f t="shared" si="9"/>
        <v>5518.7</v>
      </c>
      <c r="J78" s="101" t="s">
        <v>178</v>
      </c>
    </row>
    <row r="79" spans="1:10" ht="12.75" customHeight="1" x14ac:dyDescent="0.25">
      <c r="A79" s="93" t="s">
        <v>192</v>
      </c>
      <c r="B79" s="103">
        <v>1309</v>
      </c>
      <c r="C79" s="103">
        <v>1419</v>
      </c>
      <c r="D79" s="103">
        <v>1595</v>
      </c>
      <c r="E79" s="103">
        <v>2167</v>
      </c>
      <c r="F79" s="103">
        <v>2541</v>
      </c>
      <c r="G79" s="97">
        <f t="shared" si="5"/>
        <v>2922.1499999999996</v>
      </c>
      <c r="H79" s="97">
        <f t="shared" si="10"/>
        <v>3303.3</v>
      </c>
      <c r="I79" s="97">
        <f t="shared" si="9"/>
        <v>3684.45</v>
      </c>
      <c r="J79" s="101" t="s">
        <v>178</v>
      </c>
    </row>
    <row r="80" spans="1:10" ht="12.75" customHeight="1" x14ac:dyDescent="0.25">
      <c r="A80" s="93" t="s">
        <v>193</v>
      </c>
      <c r="B80" s="103">
        <v>1309</v>
      </c>
      <c r="C80" s="103">
        <v>1419</v>
      </c>
      <c r="D80" s="103">
        <v>1595</v>
      </c>
      <c r="E80" s="103">
        <v>2167</v>
      </c>
      <c r="F80" s="103">
        <v>2541</v>
      </c>
      <c r="G80" s="97">
        <f t="shared" si="5"/>
        <v>2922.1499999999996</v>
      </c>
      <c r="H80" s="97">
        <f t="shared" si="10"/>
        <v>3303.3</v>
      </c>
      <c r="I80" s="97">
        <f t="shared" si="9"/>
        <v>3684.45</v>
      </c>
      <c r="J80" s="101" t="s">
        <v>178</v>
      </c>
    </row>
    <row r="81" spans="1:10" ht="12.75" customHeight="1" x14ac:dyDescent="0.25">
      <c r="A81" s="93" t="s">
        <v>194</v>
      </c>
      <c r="B81" s="103">
        <v>1023</v>
      </c>
      <c r="C81" s="103">
        <v>1111</v>
      </c>
      <c r="D81" s="103">
        <v>1254</v>
      </c>
      <c r="E81" s="103">
        <v>1705</v>
      </c>
      <c r="F81" s="103">
        <v>1991</v>
      </c>
      <c r="G81" s="97">
        <f t="shared" si="5"/>
        <v>2289.6499999999996</v>
      </c>
      <c r="H81" s="97">
        <f t="shared" si="10"/>
        <v>2588.3000000000002</v>
      </c>
      <c r="I81" s="97">
        <f t="shared" si="9"/>
        <v>2886.95</v>
      </c>
      <c r="J81" s="101" t="s">
        <v>178</v>
      </c>
    </row>
    <row r="82" spans="1:10" ht="12.75" customHeight="1" x14ac:dyDescent="0.25">
      <c r="A82" s="93" t="s">
        <v>195</v>
      </c>
      <c r="B82" s="103">
        <v>1309</v>
      </c>
      <c r="C82" s="103">
        <v>1419</v>
      </c>
      <c r="D82" s="103">
        <v>1595</v>
      </c>
      <c r="E82" s="103">
        <v>2167</v>
      </c>
      <c r="F82" s="103">
        <v>2541</v>
      </c>
      <c r="G82" s="97">
        <f t="shared" si="5"/>
        <v>2922.1499999999996</v>
      </c>
      <c r="H82" s="97">
        <f t="shared" si="10"/>
        <v>3303.3</v>
      </c>
      <c r="I82" s="97">
        <f t="shared" si="9"/>
        <v>3684.45</v>
      </c>
      <c r="J82" s="101" t="s">
        <v>178</v>
      </c>
    </row>
    <row r="83" spans="1:10" ht="12.75" customHeight="1" x14ac:dyDescent="0.25">
      <c r="A83" s="93" t="s">
        <v>196</v>
      </c>
      <c r="B83" s="103">
        <v>1309</v>
      </c>
      <c r="C83" s="103">
        <v>1419</v>
      </c>
      <c r="D83" s="103">
        <v>1595</v>
      </c>
      <c r="E83" s="103">
        <v>2167</v>
      </c>
      <c r="F83" s="103">
        <v>2541</v>
      </c>
      <c r="G83" s="97">
        <f t="shared" si="5"/>
        <v>2922.1499999999996</v>
      </c>
      <c r="H83" s="97">
        <f t="shared" si="10"/>
        <v>3303.3</v>
      </c>
      <c r="I83" s="97">
        <f t="shared" si="9"/>
        <v>3684.45</v>
      </c>
      <c r="J83" s="101" t="s">
        <v>178</v>
      </c>
    </row>
    <row r="84" spans="1:10" ht="12.75" customHeight="1" x14ac:dyDescent="0.25">
      <c r="A84" s="93" t="s">
        <v>197</v>
      </c>
      <c r="B84" s="103">
        <v>1397</v>
      </c>
      <c r="C84" s="103">
        <v>1507</v>
      </c>
      <c r="D84" s="103">
        <v>1694</v>
      </c>
      <c r="E84" s="103">
        <v>2310</v>
      </c>
      <c r="F84" s="103">
        <v>2706</v>
      </c>
      <c r="G84" s="97">
        <f t="shared" si="5"/>
        <v>3111.8999999999996</v>
      </c>
      <c r="H84" s="97">
        <f t="shared" si="10"/>
        <v>3517.8</v>
      </c>
      <c r="I84" s="97">
        <f t="shared" si="9"/>
        <v>3923.7</v>
      </c>
      <c r="J84" s="101" t="s">
        <v>178</v>
      </c>
    </row>
    <row r="85" spans="1:10" ht="12.75" customHeight="1" x14ac:dyDescent="0.25">
      <c r="A85" s="93" t="s">
        <v>198</v>
      </c>
      <c r="B85" s="103">
        <v>1309</v>
      </c>
      <c r="C85" s="103">
        <v>1419</v>
      </c>
      <c r="D85" s="103">
        <v>1595</v>
      </c>
      <c r="E85" s="103">
        <v>2167</v>
      </c>
      <c r="F85" s="103">
        <v>2541</v>
      </c>
      <c r="G85" s="97">
        <f t="shared" si="5"/>
        <v>2922.1499999999996</v>
      </c>
      <c r="H85" s="97">
        <f t="shared" si="10"/>
        <v>3303.3</v>
      </c>
      <c r="I85" s="97">
        <f t="shared" si="9"/>
        <v>3684.45</v>
      </c>
      <c r="J85" s="101" t="s">
        <v>178</v>
      </c>
    </row>
    <row r="86" spans="1:10" ht="12.75" customHeight="1" x14ac:dyDescent="0.25">
      <c r="A86" s="93" t="s">
        <v>199</v>
      </c>
      <c r="B86" s="103">
        <v>1309</v>
      </c>
      <c r="C86" s="103">
        <v>1419</v>
      </c>
      <c r="D86" s="103">
        <v>1595</v>
      </c>
      <c r="E86" s="103">
        <v>2167</v>
      </c>
      <c r="F86" s="103">
        <v>2541</v>
      </c>
      <c r="G86" s="97">
        <f t="shared" si="5"/>
        <v>2922.1499999999996</v>
      </c>
      <c r="H86" s="97">
        <f t="shared" si="10"/>
        <v>3303.3</v>
      </c>
      <c r="I86" s="97">
        <f t="shared" si="9"/>
        <v>3684.45</v>
      </c>
      <c r="J86" s="101" t="s">
        <v>178</v>
      </c>
    </row>
    <row r="87" spans="1:10" ht="12.75" customHeight="1" x14ac:dyDescent="0.25">
      <c r="A87" s="93" t="s">
        <v>3</v>
      </c>
      <c r="B87" s="103">
        <v>910.80000000000007</v>
      </c>
      <c r="C87" s="103">
        <v>969.1</v>
      </c>
      <c r="D87" s="103">
        <v>1134.1000000000001</v>
      </c>
      <c r="E87" s="103">
        <v>1509.2</v>
      </c>
      <c r="F87" s="103">
        <v>1917.3000000000002</v>
      </c>
      <c r="G87" s="97">
        <f>(F87*1.15)*1.1</f>
        <v>2425.3845000000001</v>
      </c>
      <c r="H87" s="97">
        <f>(F87+(F87*0.3))*1.1</f>
        <v>2741.7390000000005</v>
      </c>
      <c r="I87" s="97">
        <f>(F87+(F87*0.45))*1.1</f>
        <v>3058.0935000000004</v>
      </c>
      <c r="J87" s="98" t="s">
        <v>155</v>
      </c>
    </row>
    <row r="88" spans="1:10" ht="12.75" customHeight="1" x14ac:dyDescent="0.25">
      <c r="A88" s="91" t="s">
        <v>200</v>
      </c>
      <c r="B88" s="100">
        <v>917.40000000000009</v>
      </c>
      <c r="C88" s="100">
        <v>990.00000000000011</v>
      </c>
      <c r="D88" s="100">
        <v>1142.9000000000001</v>
      </c>
      <c r="E88" s="100">
        <v>1543.3000000000002</v>
      </c>
      <c r="F88" s="100">
        <v>1948.1000000000001</v>
      </c>
      <c r="G88" s="97">
        <f>(F88*1.15)*1.1</f>
        <v>2464.3465000000001</v>
      </c>
      <c r="H88" s="97">
        <f>(F88+(F88*0.3))*1.1</f>
        <v>2785.7830000000004</v>
      </c>
      <c r="I88" s="97">
        <f>(F88+(F88*0.45))*1.1</f>
        <v>3107.2195000000006</v>
      </c>
      <c r="J88" s="98" t="s">
        <v>116</v>
      </c>
    </row>
    <row r="89" spans="1:10" ht="12.75" customHeight="1" x14ac:dyDescent="0.25">
      <c r="A89" s="91" t="s">
        <v>201</v>
      </c>
      <c r="B89" s="100">
        <v>696.30000000000007</v>
      </c>
      <c r="C89" s="100">
        <v>750.2</v>
      </c>
      <c r="D89" s="100">
        <v>973.50000000000011</v>
      </c>
      <c r="E89" s="100">
        <v>1364</v>
      </c>
      <c r="F89" s="100">
        <v>1591.7</v>
      </c>
      <c r="G89" s="97">
        <f>(F89*1.15)*1.1</f>
        <v>2013.5005000000001</v>
      </c>
      <c r="H89" s="97">
        <f>(F89+(F89*0.3))*1.1</f>
        <v>2276.1310000000003</v>
      </c>
      <c r="I89" s="97">
        <f>(F89+(F89*0.45))*1.1</f>
        <v>2538.7615000000005</v>
      </c>
      <c r="J89" s="98" t="s">
        <v>116</v>
      </c>
    </row>
    <row r="90" spans="1:10" ht="12.75" customHeight="1" x14ac:dyDescent="0.25">
      <c r="A90" s="91" t="s">
        <v>10</v>
      </c>
      <c r="B90" s="100">
        <v>1758.9</v>
      </c>
      <c r="C90" s="100">
        <v>1807.3000000000002</v>
      </c>
      <c r="D90" s="100">
        <v>2028.4</v>
      </c>
      <c r="E90" s="100">
        <v>2453</v>
      </c>
      <c r="F90" s="100">
        <v>2977.7000000000003</v>
      </c>
      <c r="G90" s="97">
        <f>(F90*1.15)*1.1</f>
        <v>3766.7905000000005</v>
      </c>
      <c r="H90" s="97">
        <f>(F90+(F90*0.3))*1.1</f>
        <v>4258.1110000000008</v>
      </c>
      <c r="I90" s="97">
        <f>(F90+(F90*0.45))*1.1</f>
        <v>4749.4315000000015</v>
      </c>
      <c r="J90" s="98" t="s">
        <v>116</v>
      </c>
    </row>
    <row r="91" spans="1:10" ht="12.75" customHeight="1" x14ac:dyDescent="0.25">
      <c r="A91" s="91" t="s">
        <v>202</v>
      </c>
      <c r="B91" s="104">
        <v>1661</v>
      </c>
      <c r="C91" s="104">
        <v>1705</v>
      </c>
      <c r="D91" s="104">
        <v>1914</v>
      </c>
      <c r="E91" s="104">
        <v>2310</v>
      </c>
      <c r="F91" s="104">
        <v>2805</v>
      </c>
      <c r="G91" s="97">
        <f t="shared" ref="G91:G153" si="11">F91*1.15</f>
        <v>3225.7499999999995</v>
      </c>
      <c r="H91" s="97">
        <f t="shared" si="10"/>
        <v>3646.5</v>
      </c>
      <c r="I91" s="97">
        <f t="shared" ref="I91:I100" si="12">F91+(F91*0.45)</f>
        <v>4067.25</v>
      </c>
      <c r="J91" s="98" t="s">
        <v>116</v>
      </c>
    </row>
    <row r="92" spans="1:10" ht="12.75" customHeight="1" x14ac:dyDescent="0.25">
      <c r="A92" s="91" t="s">
        <v>203</v>
      </c>
      <c r="B92" s="104">
        <v>1485</v>
      </c>
      <c r="C92" s="104">
        <v>1529</v>
      </c>
      <c r="D92" s="104">
        <v>1716</v>
      </c>
      <c r="E92" s="104">
        <v>2079</v>
      </c>
      <c r="F92" s="104">
        <v>2519</v>
      </c>
      <c r="G92" s="97">
        <f t="shared" si="11"/>
        <v>2896.85</v>
      </c>
      <c r="H92" s="97">
        <f t="shared" si="10"/>
        <v>3274.7</v>
      </c>
      <c r="I92" s="97">
        <f t="shared" si="12"/>
        <v>3652.55</v>
      </c>
      <c r="J92" s="98" t="s">
        <v>116</v>
      </c>
    </row>
    <row r="93" spans="1:10" ht="12.75" customHeight="1" x14ac:dyDescent="0.25">
      <c r="A93" s="91" t="s">
        <v>204</v>
      </c>
      <c r="B93" s="104">
        <v>1793</v>
      </c>
      <c r="C93" s="104">
        <v>1837</v>
      </c>
      <c r="D93" s="104">
        <v>2068</v>
      </c>
      <c r="E93" s="104">
        <v>2497</v>
      </c>
      <c r="F93" s="104">
        <v>3036</v>
      </c>
      <c r="G93" s="97">
        <f t="shared" si="11"/>
        <v>3491.3999999999996</v>
      </c>
      <c r="H93" s="97">
        <f t="shared" si="10"/>
        <v>3946.8</v>
      </c>
      <c r="I93" s="97">
        <f t="shared" si="12"/>
        <v>4402.2</v>
      </c>
      <c r="J93" s="105" t="s">
        <v>116</v>
      </c>
    </row>
    <row r="94" spans="1:10" s="107" customFormat="1" ht="12.75" customHeight="1" x14ac:dyDescent="0.25">
      <c r="A94" s="91" t="s">
        <v>205</v>
      </c>
      <c r="B94" s="104">
        <v>1881</v>
      </c>
      <c r="C94" s="104">
        <v>1925</v>
      </c>
      <c r="D94" s="104">
        <v>2167</v>
      </c>
      <c r="E94" s="104">
        <v>2618</v>
      </c>
      <c r="F94" s="104">
        <v>3179</v>
      </c>
      <c r="G94" s="97">
        <f t="shared" si="11"/>
        <v>3655.85</v>
      </c>
      <c r="H94" s="97">
        <f t="shared" si="10"/>
        <v>4132.7</v>
      </c>
      <c r="I94" s="97">
        <f t="shared" si="12"/>
        <v>4609.55</v>
      </c>
      <c r="J94" s="106" t="s">
        <v>116</v>
      </c>
    </row>
    <row r="95" spans="1:10" s="107" customFormat="1" ht="12.75" customHeight="1" x14ac:dyDescent="0.25">
      <c r="A95" s="91" t="s">
        <v>206</v>
      </c>
      <c r="B95" s="104">
        <v>1903</v>
      </c>
      <c r="C95" s="104">
        <v>1947</v>
      </c>
      <c r="D95" s="104">
        <v>2189</v>
      </c>
      <c r="E95" s="104">
        <v>2651</v>
      </c>
      <c r="F95" s="104">
        <v>3212</v>
      </c>
      <c r="G95" s="97">
        <f t="shared" si="11"/>
        <v>3693.7999999999997</v>
      </c>
      <c r="H95" s="97">
        <f t="shared" si="10"/>
        <v>4175.6000000000004</v>
      </c>
      <c r="I95" s="97">
        <f t="shared" si="12"/>
        <v>4657.3999999999996</v>
      </c>
      <c r="J95" s="106" t="s">
        <v>116</v>
      </c>
    </row>
    <row r="96" spans="1:10" s="107" customFormat="1" ht="12.75" customHeight="1" x14ac:dyDescent="0.25">
      <c r="A96" s="91" t="s">
        <v>207</v>
      </c>
      <c r="B96" s="104">
        <v>1903</v>
      </c>
      <c r="C96" s="104">
        <v>1947</v>
      </c>
      <c r="D96" s="104">
        <v>2189</v>
      </c>
      <c r="E96" s="104">
        <v>2651</v>
      </c>
      <c r="F96" s="104">
        <v>3212</v>
      </c>
      <c r="G96" s="97">
        <f t="shared" si="11"/>
        <v>3693.7999999999997</v>
      </c>
      <c r="H96" s="97">
        <f t="shared" si="10"/>
        <v>4175.6000000000004</v>
      </c>
      <c r="I96" s="97">
        <f t="shared" si="12"/>
        <v>4657.3999999999996</v>
      </c>
      <c r="J96" s="108" t="s">
        <v>116</v>
      </c>
    </row>
    <row r="97" spans="1:10" ht="12.75" customHeight="1" x14ac:dyDescent="0.25">
      <c r="A97" s="91" t="s">
        <v>208</v>
      </c>
      <c r="B97" s="104">
        <v>1903</v>
      </c>
      <c r="C97" s="104">
        <v>1947</v>
      </c>
      <c r="D97" s="104">
        <v>2189</v>
      </c>
      <c r="E97" s="104">
        <v>2651</v>
      </c>
      <c r="F97" s="104">
        <v>3212</v>
      </c>
      <c r="G97" s="97">
        <f t="shared" si="11"/>
        <v>3693.7999999999997</v>
      </c>
      <c r="H97" s="97">
        <f t="shared" si="10"/>
        <v>4175.6000000000004</v>
      </c>
      <c r="I97" s="97">
        <f t="shared" si="12"/>
        <v>4657.3999999999996</v>
      </c>
      <c r="J97" s="98" t="s">
        <v>116</v>
      </c>
    </row>
    <row r="98" spans="1:10" ht="12.75" customHeight="1" x14ac:dyDescent="0.25">
      <c r="A98" s="91" t="s">
        <v>209</v>
      </c>
      <c r="B98" s="104">
        <v>1837</v>
      </c>
      <c r="C98" s="104">
        <v>1892</v>
      </c>
      <c r="D98" s="104">
        <v>2123</v>
      </c>
      <c r="E98" s="104">
        <v>2563</v>
      </c>
      <c r="F98" s="104">
        <v>3113</v>
      </c>
      <c r="G98" s="97">
        <f t="shared" si="11"/>
        <v>3579.95</v>
      </c>
      <c r="H98" s="97">
        <f t="shared" si="10"/>
        <v>4046.9</v>
      </c>
      <c r="I98" s="97">
        <f t="shared" si="12"/>
        <v>4513.8500000000004</v>
      </c>
      <c r="J98" s="98" t="s">
        <v>116</v>
      </c>
    </row>
    <row r="99" spans="1:10" ht="12.75" customHeight="1" x14ac:dyDescent="0.25">
      <c r="A99" s="91" t="s">
        <v>210</v>
      </c>
      <c r="B99" s="104">
        <v>2024</v>
      </c>
      <c r="C99" s="104">
        <v>2079</v>
      </c>
      <c r="D99" s="104">
        <v>2332</v>
      </c>
      <c r="E99" s="104">
        <v>2816</v>
      </c>
      <c r="F99" s="104">
        <v>3421</v>
      </c>
      <c r="G99" s="97">
        <f t="shared" si="11"/>
        <v>3934.1499999999996</v>
      </c>
      <c r="H99" s="97">
        <f t="shared" si="10"/>
        <v>4447.3</v>
      </c>
      <c r="I99" s="97">
        <f t="shared" si="12"/>
        <v>4960.45</v>
      </c>
      <c r="J99" s="98" t="s">
        <v>116</v>
      </c>
    </row>
    <row r="100" spans="1:10" ht="12.75" customHeight="1" x14ac:dyDescent="0.25">
      <c r="A100" s="93" t="s">
        <v>211</v>
      </c>
      <c r="B100" s="104">
        <v>2057</v>
      </c>
      <c r="C100" s="104">
        <v>2112</v>
      </c>
      <c r="D100" s="104">
        <v>2376</v>
      </c>
      <c r="E100" s="104">
        <v>2871</v>
      </c>
      <c r="F100" s="104">
        <v>3487</v>
      </c>
      <c r="G100" s="97">
        <f t="shared" si="11"/>
        <v>4010.0499999999997</v>
      </c>
      <c r="H100" s="97">
        <f t="shared" si="10"/>
        <v>4533.1000000000004</v>
      </c>
      <c r="I100" s="97">
        <f t="shared" si="12"/>
        <v>5056.1499999999996</v>
      </c>
      <c r="J100" s="98" t="s">
        <v>116</v>
      </c>
    </row>
    <row r="101" spans="1:10" ht="12.75" customHeight="1" x14ac:dyDescent="0.25">
      <c r="A101" s="91" t="s">
        <v>212</v>
      </c>
      <c r="B101" s="100">
        <v>1115.4000000000001</v>
      </c>
      <c r="C101" s="100">
        <v>1145.1000000000001</v>
      </c>
      <c r="D101" s="100">
        <v>1285.9000000000001</v>
      </c>
      <c r="E101" s="100">
        <v>1734.7</v>
      </c>
      <c r="F101" s="100">
        <v>1888.7</v>
      </c>
      <c r="G101" s="97">
        <f>(F101*1.15)*1.1</f>
        <v>2389.2055000000005</v>
      </c>
      <c r="H101" s="97">
        <f>(F101+(F101*0.3))*1.1</f>
        <v>2700.8410000000003</v>
      </c>
      <c r="I101" s="97">
        <f>(F101+(F101*0.45))*1.1</f>
        <v>3012.4765000000007</v>
      </c>
      <c r="J101" s="98" t="s">
        <v>116</v>
      </c>
    </row>
    <row r="102" spans="1:10" ht="12.75" customHeight="1" x14ac:dyDescent="0.25">
      <c r="A102" s="93" t="s">
        <v>213</v>
      </c>
      <c r="B102" s="100">
        <v>762.30000000000007</v>
      </c>
      <c r="C102" s="100">
        <v>766.7</v>
      </c>
      <c r="D102" s="100">
        <v>973.50000000000011</v>
      </c>
      <c r="E102" s="100">
        <v>1371.7</v>
      </c>
      <c r="F102" s="100">
        <v>1397</v>
      </c>
      <c r="G102" s="97">
        <f>(F102*1.15)*1.1</f>
        <v>1767.2050000000002</v>
      </c>
      <c r="H102" s="97">
        <f>(F102+(F102*0.3))*1.1</f>
        <v>1997.71</v>
      </c>
      <c r="I102" s="97">
        <f>(F102+(F102*0.45))*1.1</f>
        <v>2228.2150000000001</v>
      </c>
      <c r="J102" s="98" t="s">
        <v>116</v>
      </c>
    </row>
    <row r="103" spans="1:10" ht="12.75" customHeight="1" x14ac:dyDescent="0.25">
      <c r="A103" s="93" t="s">
        <v>214</v>
      </c>
      <c r="B103" s="100">
        <v>2002</v>
      </c>
      <c r="C103" s="100">
        <v>2057</v>
      </c>
      <c r="D103" s="100">
        <v>2310</v>
      </c>
      <c r="E103" s="100">
        <v>2794</v>
      </c>
      <c r="F103" s="100">
        <v>3388</v>
      </c>
      <c r="G103" s="97">
        <f t="shared" si="11"/>
        <v>3896.2</v>
      </c>
      <c r="H103" s="97">
        <f t="shared" si="10"/>
        <v>4404.3999999999996</v>
      </c>
      <c r="I103" s="103">
        <f t="shared" ref="I103:I120" si="13">F103*1.45</f>
        <v>4912.5999999999995</v>
      </c>
      <c r="J103" s="101" t="s">
        <v>178</v>
      </c>
    </row>
    <row r="104" spans="1:10" ht="12.75" customHeight="1" x14ac:dyDescent="0.25">
      <c r="A104" s="93" t="s">
        <v>215</v>
      </c>
      <c r="B104" s="100">
        <v>1738</v>
      </c>
      <c r="C104" s="100">
        <v>1782</v>
      </c>
      <c r="D104" s="100">
        <v>2002</v>
      </c>
      <c r="E104" s="100">
        <v>2420</v>
      </c>
      <c r="F104" s="100">
        <v>2937</v>
      </c>
      <c r="G104" s="97">
        <f t="shared" si="11"/>
        <v>3377.5499999999997</v>
      </c>
      <c r="H104" s="97">
        <f t="shared" si="10"/>
        <v>3818.1</v>
      </c>
      <c r="I104" s="103">
        <f t="shared" si="13"/>
        <v>4258.6499999999996</v>
      </c>
      <c r="J104" s="101" t="s">
        <v>178</v>
      </c>
    </row>
    <row r="105" spans="1:10" ht="12.75" customHeight="1" x14ac:dyDescent="0.25">
      <c r="A105" s="93" t="s">
        <v>216</v>
      </c>
      <c r="B105" s="103">
        <v>1496</v>
      </c>
      <c r="C105" s="103">
        <v>1540</v>
      </c>
      <c r="D105" s="103">
        <v>1727</v>
      </c>
      <c r="E105" s="103">
        <v>2090</v>
      </c>
      <c r="F105" s="103">
        <v>2530</v>
      </c>
      <c r="G105" s="97">
        <f t="shared" si="11"/>
        <v>2909.5</v>
      </c>
      <c r="H105" s="97">
        <f t="shared" si="10"/>
        <v>3289</v>
      </c>
      <c r="I105" s="103">
        <f t="shared" si="13"/>
        <v>3668.5</v>
      </c>
      <c r="J105" s="101" t="s">
        <v>178</v>
      </c>
    </row>
    <row r="106" spans="1:10" ht="12.75" customHeight="1" x14ac:dyDescent="0.25">
      <c r="A106" s="93" t="s">
        <v>217</v>
      </c>
      <c r="B106" s="103">
        <v>1485</v>
      </c>
      <c r="C106" s="103">
        <v>1529</v>
      </c>
      <c r="D106" s="103">
        <v>1716</v>
      </c>
      <c r="E106" s="103">
        <v>2079</v>
      </c>
      <c r="F106" s="103">
        <v>2519</v>
      </c>
      <c r="G106" s="97">
        <f t="shared" si="11"/>
        <v>2896.85</v>
      </c>
      <c r="H106" s="97">
        <f t="shared" si="10"/>
        <v>3274.7</v>
      </c>
      <c r="I106" s="103">
        <f t="shared" si="13"/>
        <v>3652.5499999999997</v>
      </c>
      <c r="J106" s="101" t="s">
        <v>178</v>
      </c>
    </row>
    <row r="107" spans="1:10" ht="12.75" customHeight="1" x14ac:dyDescent="0.25">
      <c r="A107" s="93" t="s">
        <v>218</v>
      </c>
      <c r="B107" s="103">
        <v>1518</v>
      </c>
      <c r="C107" s="103">
        <v>1562</v>
      </c>
      <c r="D107" s="103">
        <v>1749</v>
      </c>
      <c r="E107" s="103">
        <v>2112</v>
      </c>
      <c r="F107" s="103">
        <v>2563</v>
      </c>
      <c r="G107" s="97">
        <f t="shared" si="11"/>
        <v>2947.45</v>
      </c>
      <c r="H107" s="97">
        <f t="shared" si="10"/>
        <v>3331.9</v>
      </c>
      <c r="I107" s="103">
        <f t="shared" si="13"/>
        <v>3716.35</v>
      </c>
      <c r="J107" s="101" t="s">
        <v>178</v>
      </c>
    </row>
    <row r="108" spans="1:10" ht="12.75" customHeight="1" x14ac:dyDescent="0.25">
      <c r="A108" s="93" t="s">
        <v>219</v>
      </c>
      <c r="B108" s="103">
        <v>1738</v>
      </c>
      <c r="C108" s="103">
        <v>1782</v>
      </c>
      <c r="D108" s="103">
        <v>2002</v>
      </c>
      <c r="E108" s="103">
        <v>2420</v>
      </c>
      <c r="F108" s="103">
        <v>2937</v>
      </c>
      <c r="G108" s="97">
        <f t="shared" si="11"/>
        <v>3377.5499999999997</v>
      </c>
      <c r="H108" s="97">
        <f t="shared" si="10"/>
        <v>3818.1</v>
      </c>
      <c r="I108" s="103">
        <f t="shared" si="13"/>
        <v>4258.6499999999996</v>
      </c>
      <c r="J108" s="101" t="s">
        <v>178</v>
      </c>
    </row>
    <row r="109" spans="1:10" ht="12.75" customHeight="1" x14ac:dyDescent="0.25">
      <c r="A109" s="93" t="s">
        <v>220</v>
      </c>
      <c r="B109" s="103">
        <v>1540</v>
      </c>
      <c r="C109" s="103">
        <v>1584</v>
      </c>
      <c r="D109" s="103">
        <v>1782</v>
      </c>
      <c r="E109" s="103">
        <v>2156</v>
      </c>
      <c r="F109" s="103">
        <v>2618</v>
      </c>
      <c r="G109" s="97">
        <f t="shared" si="11"/>
        <v>3010.7</v>
      </c>
      <c r="H109" s="97">
        <f t="shared" si="10"/>
        <v>3403.4</v>
      </c>
      <c r="I109" s="103">
        <f t="shared" si="13"/>
        <v>3796.1</v>
      </c>
      <c r="J109" s="101" t="s">
        <v>178</v>
      </c>
    </row>
    <row r="110" spans="1:10" ht="12.75" customHeight="1" x14ac:dyDescent="0.25">
      <c r="A110" s="93" t="s">
        <v>221</v>
      </c>
      <c r="B110" s="103">
        <v>1672</v>
      </c>
      <c r="C110" s="103">
        <v>1716</v>
      </c>
      <c r="D110" s="103">
        <v>1925</v>
      </c>
      <c r="E110" s="103">
        <v>2332</v>
      </c>
      <c r="F110" s="103">
        <v>2827</v>
      </c>
      <c r="G110" s="97">
        <f t="shared" si="11"/>
        <v>3251.0499999999997</v>
      </c>
      <c r="H110" s="97">
        <f t="shared" si="10"/>
        <v>3675.1</v>
      </c>
      <c r="I110" s="103">
        <f t="shared" si="13"/>
        <v>4099.1499999999996</v>
      </c>
      <c r="J110" s="101" t="s">
        <v>178</v>
      </c>
    </row>
    <row r="111" spans="1:10" ht="12.75" customHeight="1" x14ac:dyDescent="0.25">
      <c r="A111" s="93" t="s">
        <v>222</v>
      </c>
      <c r="B111" s="103">
        <v>1485</v>
      </c>
      <c r="C111" s="103">
        <v>1529</v>
      </c>
      <c r="D111" s="103">
        <v>1716</v>
      </c>
      <c r="E111" s="103">
        <v>2079</v>
      </c>
      <c r="F111" s="103">
        <v>2519</v>
      </c>
      <c r="G111" s="97">
        <f t="shared" si="11"/>
        <v>2896.85</v>
      </c>
      <c r="H111" s="97">
        <f t="shared" si="10"/>
        <v>3274.7</v>
      </c>
      <c r="I111" s="103">
        <f t="shared" si="13"/>
        <v>3652.5499999999997</v>
      </c>
      <c r="J111" s="101" t="s">
        <v>178</v>
      </c>
    </row>
    <row r="112" spans="1:10" ht="12.75" customHeight="1" x14ac:dyDescent="0.25">
      <c r="A112" s="93" t="s">
        <v>223</v>
      </c>
      <c r="B112" s="103">
        <v>1727</v>
      </c>
      <c r="C112" s="103">
        <v>1771</v>
      </c>
      <c r="D112" s="103">
        <v>1991</v>
      </c>
      <c r="E112" s="103">
        <v>2409</v>
      </c>
      <c r="F112" s="103">
        <v>2926</v>
      </c>
      <c r="G112" s="97">
        <f t="shared" si="11"/>
        <v>3364.8999999999996</v>
      </c>
      <c r="H112" s="97">
        <f t="shared" si="10"/>
        <v>3803.8</v>
      </c>
      <c r="I112" s="103">
        <f t="shared" si="13"/>
        <v>4242.7</v>
      </c>
      <c r="J112" s="101" t="s">
        <v>178</v>
      </c>
    </row>
    <row r="113" spans="1:10" ht="12.75" customHeight="1" x14ac:dyDescent="0.25">
      <c r="A113" s="93" t="s">
        <v>224</v>
      </c>
      <c r="B113" s="103">
        <v>1485</v>
      </c>
      <c r="C113" s="103">
        <v>1529</v>
      </c>
      <c r="D113" s="103">
        <v>1716</v>
      </c>
      <c r="E113" s="103">
        <v>2079</v>
      </c>
      <c r="F113" s="103">
        <v>2519</v>
      </c>
      <c r="G113" s="97">
        <f t="shared" si="11"/>
        <v>2896.85</v>
      </c>
      <c r="H113" s="97">
        <f t="shared" si="10"/>
        <v>3274.7</v>
      </c>
      <c r="I113" s="103">
        <f t="shared" si="13"/>
        <v>3652.5499999999997</v>
      </c>
      <c r="J113" s="101" t="s">
        <v>178</v>
      </c>
    </row>
    <row r="114" spans="1:10" ht="12.75" customHeight="1" x14ac:dyDescent="0.25">
      <c r="A114" s="93" t="s">
        <v>225</v>
      </c>
      <c r="B114" s="103">
        <v>1298</v>
      </c>
      <c r="C114" s="103">
        <v>1331</v>
      </c>
      <c r="D114" s="103">
        <v>1496</v>
      </c>
      <c r="E114" s="103">
        <v>1804</v>
      </c>
      <c r="F114" s="103">
        <v>2200</v>
      </c>
      <c r="G114" s="97">
        <f t="shared" si="11"/>
        <v>2530</v>
      </c>
      <c r="H114" s="97">
        <f t="shared" si="10"/>
        <v>2860</v>
      </c>
      <c r="I114" s="103">
        <f t="shared" si="13"/>
        <v>3190</v>
      </c>
      <c r="J114" s="101" t="s">
        <v>178</v>
      </c>
    </row>
    <row r="115" spans="1:10" ht="12.75" customHeight="1" x14ac:dyDescent="0.25">
      <c r="A115" s="93" t="s">
        <v>226</v>
      </c>
      <c r="B115" s="103">
        <v>1826</v>
      </c>
      <c r="C115" s="103">
        <v>1870</v>
      </c>
      <c r="D115" s="103">
        <v>2101</v>
      </c>
      <c r="E115" s="103">
        <v>2541</v>
      </c>
      <c r="F115" s="103">
        <v>3080</v>
      </c>
      <c r="G115" s="97">
        <f t="shared" si="11"/>
        <v>3541.9999999999995</v>
      </c>
      <c r="H115" s="97">
        <f t="shared" si="10"/>
        <v>4004</v>
      </c>
      <c r="I115" s="103">
        <f t="shared" si="13"/>
        <v>4466</v>
      </c>
      <c r="J115" s="101" t="s">
        <v>178</v>
      </c>
    </row>
    <row r="116" spans="1:10" ht="12.75" customHeight="1" x14ac:dyDescent="0.25">
      <c r="A116" s="93" t="s">
        <v>227</v>
      </c>
      <c r="B116" s="103">
        <v>1738</v>
      </c>
      <c r="C116" s="103">
        <v>1782</v>
      </c>
      <c r="D116" s="103">
        <v>2002</v>
      </c>
      <c r="E116" s="103">
        <v>2420</v>
      </c>
      <c r="F116" s="103">
        <v>2937</v>
      </c>
      <c r="G116" s="97">
        <f t="shared" si="11"/>
        <v>3377.5499999999997</v>
      </c>
      <c r="H116" s="97">
        <f t="shared" si="10"/>
        <v>3818.1</v>
      </c>
      <c r="I116" s="103">
        <f t="shared" si="13"/>
        <v>4258.6499999999996</v>
      </c>
      <c r="J116" s="101" t="s">
        <v>178</v>
      </c>
    </row>
    <row r="117" spans="1:10" ht="12.75" customHeight="1" x14ac:dyDescent="0.25">
      <c r="A117" s="93" t="s">
        <v>228</v>
      </c>
      <c r="B117" s="103">
        <v>1309</v>
      </c>
      <c r="C117" s="103">
        <v>1342</v>
      </c>
      <c r="D117" s="103">
        <v>1507</v>
      </c>
      <c r="E117" s="103">
        <v>1826</v>
      </c>
      <c r="F117" s="103">
        <v>2211</v>
      </c>
      <c r="G117" s="97">
        <f t="shared" si="11"/>
        <v>2542.6499999999996</v>
      </c>
      <c r="H117" s="97">
        <f t="shared" si="10"/>
        <v>2874.3</v>
      </c>
      <c r="I117" s="103">
        <f t="shared" si="13"/>
        <v>3205.95</v>
      </c>
      <c r="J117" s="101" t="s">
        <v>178</v>
      </c>
    </row>
    <row r="118" spans="1:10" ht="12.75" customHeight="1" x14ac:dyDescent="0.25">
      <c r="A118" s="93" t="s">
        <v>229</v>
      </c>
      <c r="B118" s="103">
        <v>1485</v>
      </c>
      <c r="C118" s="103">
        <v>1529</v>
      </c>
      <c r="D118" s="103">
        <v>1716</v>
      </c>
      <c r="E118" s="103">
        <v>2079</v>
      </c>
      <c r="F118" s="103">
        <v>2519</v>
      </c>
      <c r="G118" s="97">
        <f t="shared" si="11"/>
        <v>2896.85</v>
      </c>
      <c r="H118" s="97">
        <f t="shared" si="10"/>
        <v>3274.7</v>
      </c>
      <c r="I118" s="103">
        <f t="shared" si="13"/>
        <v>3652.5499999999997</v>
      </c>
      <c r="J118" s="101" t="s">
        <v>178</v>
      </c>
    </row>
    <row r="119" spans="1:10" ht="12.75" customHeight="1" x14ac:dyDescent="0.25">
      <c r="A119" s="93" t="s">
        <v>230</v>
      </c>
      <c r="B119" s="103">
        <v>1485</v>
      </c>
      <c r="C119" s="103">
        <v>1529</v>
      </c>
      <c r="D119" s="103">
        <v>1716</v>
      </c>
      <c r="E119" s="103">
        <v>2079</v>
      </c>
      <c r="F119" s="103">
        <v>2519</v>
      </c>
      <c r="G119" s="97">
        <f t="shared" si="11"/>
        <v>2896.85</v>
      </c>
      <c r="H119" s="97">
        <f t="shared" si="10"/>
        <v>3274.7</v>
      </c>
      <c r="I119" s="103">
        <f t="shared" si="13"/>
        <v>3652.5499999999997</v>
      </c>
      <c r="J119" s="101" t="s">
        <v>178</v>
      </c>
    </row>
    <row r="120" spans="1:10" ht="12.75" customHeight="1" x14ac:dyDescent="0.25">
      <c r="A120" s="93" t="s">
        <v>231</v>
      </c>
      <c r="B120" s="103">
        <v>1540</v>
      </c>
      <c r="C120" s="103">
        <v>1573</v>
      </c>
      <c r="D120" s="103">
        <v>1771</v>
      </c>
      <c r="E120" s="103">
        <v>2145</v>
      </c>
      <c r="F120" s="103">
        <v>2596</v>
      </c>
      <c r="G120" s="97">
        <f t="shared" si="11"/>
        <v>2985.3999999999996</v>
      </c>
      <c r="H120" s="97">
        <f t="shared" si="10"/>
        <v>3374.8</v>
      </c>
      <c r="I120" s="103">
        <f t="shared" si="13"/>
        <v>3764.2</v>
      </c>
      <c r="J120" s="101" t="s">
        <v>178</v>
      </c>
    </row>
    <row r="121" spans="1:10" ht="12.75" customHeight="1" x14ac:dyDescent="0.25">
      <c r="A121" s="93" t="s">
        <v>17</v>
      </c>
      <c r="B121" s="103">
        <v>1758.9</v>
      </c>
      <c r="C121" s="103">
        <v>1807.3000000000002</v>
      </c>
      <c r="D121" s="103">
        <v>2028.4</v>
      </c>
      <c r="E121" s="103">
        <v>2453</v>
      </c>
      <c r="F121" s="103">
        <v>2977.7000000000003</v>
      </c>
      <c r="G121" s="97">
        <f>(F121*1.15)*1.1</f>
        <v>3766.7905000000005</v>
      </c>
      <c r="H121" s="97">
        <f>(F121+(F121*0.3))*1.1</f>
        <v>4258.1110000000008</v>
      </c>
      <c r="I121" s="103">
        <f>(F121*1.45)*1.1</f>
        <v>4749.4315000000006</v>
      </c>
      <c r="J121" s="98" t="s">
        <v>155</v>
      </c>
    </row>
    <row r="122" spans="1:10" ht="12.75" customHeight="1" x14ac:dyDescent="0.25">
      <c r="A122" s="91" t="s">
        <v>232</v>
      </c>
      <c r="B122" s="103">
        <v>762.30000000000007</v>
      </c>
      <c r="C122" s="103">
        <v>766.7</v>
      </c>
      <c r="D122" s="103">
        <v>973.50000000000011</v>
      </c>
      <c r="E122" s="103">
        <v>1371.7</v>
      </c>
      <c r="F122" s="103">
        <v>1397</v>
      </c>
      <c r="G122" s="97">
        <f>(F122*1.15)*1.1</f>
        <v>1767.2050000000002</v>
      </c>
      <c r="H122" s="97">
        <f>(F122+(F122*0.3))*1.1</f>
        <v>1997.71</v>
      </c>
      <c r="I122" s="103">
        <f>(F122*1.45)*1.1</f>
        <v>2228.2150000000001</v>
      </c>
      <c r="J122" s="98" t="s">
        <v>116</v>
      </c>
    </row>
    <row r="123" spans="1:10" ht="12.75" customHeight="1" x14ac:dyDescent="0.25">
      <c r="A123" s="93" t="s">
        <v>233</v>
      </c>
      <c r="B123" s="103">
        <v>1826</v>
      </c>
      <c r="C123" s="103">
        <v>1870</v>
      </c>
      <c r="D123" s="103">
        <v>2101</v>
      </c>
      <c r="E123" s="103">
        <v>2541</v>
      </c>
      <c r="F123" s="103">
        <v>3080</v>
      </c>
      <c r="G123" s="97">
        <f t="shared" si="11"/>
        <v>3541.9999999999995</v>
      </c>
      <c r="H123" s="97">
        <f t="shared" si="10"/>
        <v>4004</v>
      </c>
      <c r="I123" s="103">
        <f t="shared" ref="I123:I154" si="14">F123*1.45</f>
        <v>4466</v>
      </c>
      <c r="J123" s="101" t="s">
        <v>178</v>
      </c>
    </row>
    <row r="124" spans="1:10" ht="12.75" customHeight="1" x14ac:dyDescent="0.25">
      <c r="A124" s="93" t="s">
        <v>234</v>
      </c>
      <c r="B124" s="103">
        <v>1826</v>
      </c>
      <c r="C124" s="103">
        <v>1870</v>
      </c>
      <c r="D124" s="103">
        <v>2101</v>
      </c>
      <c r="E124" s="103">
        <v>2541</v>
      </c>
      <c r="F124" s="103">
        <v>3080</v>
      </c>
      <c r="G124" s="97">
        <f t="shared" si="11"/>
        <v>3541.9999999999995</v>
      </c>
      <c r="H124" s="97">
        <f t="shared" si="10"/>
        <v>4004</v>
      </c>
      <c r="I124" s="103">
        <f t="shared" si="14"/>
        <v>4466</v>
      </c>
      <c r="J124" s="101" t="s">
        <v>178</v>
      </c>
    </row>
    <row r="125" spans="1:10" ht="12.75" customHeight="1" x14ac:dyDescent="0.25">
      <c r="A125" s="93" t="s">
        <v>235</v>
      </c>
      <c r="B125" s="103">
        <v>1595</v>
      </c>
      <c r="C125" s="103">
        <v>1639</v>
      </c>
      <c r="D125" s="103">
        <v>1837</v>
      </c>
      <c r="E125" s="103">
        <v>2222</v>
      </c>
      <c r="F125" s="103">
        <v>2695</v>
      </c>
      <c r="G125" s="97">
        <f t="shared" si="11"/>
        <v>3099.2499999999995</v>
      </c>
      <c r="H125" s="97">
        <f t="shared" si="10"/>
        <v>3503.5</v>
      </c>
      <c r="I125" s="103">
        <f t="shared" si="14"/>
        <v>3907.75</v>
      </c>
      <c r="J125" s="101" t="s">
        <v>178</v>
      </c>
    </row>
    <row r="126" spans="1:10" ht="12.75" customHeight="1" x14ac:dyDescent="0.25">
      <c r="A126" s="93" t="s">
        <v>236</v>
      </c>
      <c r="B126" s="103">
        <v>1595</v>
      </c>
      <c r="C126" s="103">
        <v>1639</v>
      </c>
      <c r="D126" s="103">
        <v>1837</v>
      </c>
      <c r="E126" s="103">
        <v>2222</v>
      </c>
      <c r="F126" s="103">
        <v>2695</v>
      </c>
      <c r="G126" s="97">
        <f t="shared" si="11"/>
        <v>3099.2499999999995</v>
      </c>
      <c r="H126" s="97">
        <f t="shared" si="10"/>
        <v>3503.5</v>
      </c>
      <c r="I126" s="103">
        <f t="shared" si="14"/>
        <v>3907.75</v>
      </c>
      <c r="J126" s="101" t="s">
        <v>178</v>
      </c>
    </row>
    <row r="127" spans="1:10" ht="12.75" customHeight="1" x14ac:dyDescent="0.25">
      <c r="A127" s="93" t="s">
        <v>237</v>
      </c>
      <c r="B127" s="103">
        <v>1826</v>
      </c>
      <c r="C127" s="103">
        <v>1870</v>
      </c>
      <c r="D127" s="103">
        <v>2101</v>
      </c>
      <c r="E127" s="103">
        <v>2541</v>
      </c>
      <c r="F127" s="103">
        <v>3080</v>
      </c>
      <c r="G127" s="97">
        <f t="shared" si="11"/>
        <v>3541.9999999999995</v>
      </c>
      <c r="H127" s="97">
        <f t="shared" si="10"/>
        <v>4004</v>
      </c>
      <c r="I127" s="103">
        <f t="shared" si="14"/>
        <v>4466</v>
      </c>
      <c r="J127" s="101" t="s">
        <v>178</v>
      </c>
    </row>
    <row r="128" spans="1:10" ht="12.75" customHeight="1" x14ac:dyDescent="0.25">
      <c r="A128" s="93" t="s">
        <v>238</v>
      </c>
      <c r="B128" s="103">
        <v>1980</v>
      </c>
      <c r="C128" s="103">
        <v>2035</v>
      </c>
      <c r="D128" s="103">
        <v>2288</v>
      </c>
      <c r="E128" s="103">
        <v>2761</v>
      </c>
      <c r="F128" s="103">
        <v>3355</v>
      </c>
      <c r="G128" s="97">
        <f t="shared" si="11"/>
        <v>3858.2499999999995</v>
      </c>
      <c r="H128" s="97">
        <f t="shared" si="10"/>
        <v>4361.5</v>
      </c>
      <c r="I128" s="103">
        <f t="shared" si="14"/>
        <v>4864.75</v>
      </c>
      <c r="J128" s="101" t="s">
        <v>178</v>
      </c>
    </row>
    <row r="129" spans="1:10" ht="12.75" customHeight="1" x14ac:dyDescent="0.25">
      <c r="A129" s="93" t="s">
        <v>239</v>
      </c>
      <c r="B129" s="103">
        <v>1749</v>
      </c>
      <c r="C129" s="103">
        <v>1793</v>
      </c>
      <c r="D129" s="103">
        <v>2013</v>
      </c>
      <c r="E129" s="103">
        <v>2431</v>
      </c>
      <c r="F129" s="103">
        <v>2959</v>
      </c>
      <c r="G129" s="97">
        <f t="shared" si="11"/>
        <v>3402.85</v>
      </c>
      <c r="H129" s="97">
        <f t="shared" si="10"/>
        <v>3846.7</v>
      </c>
      <c r="I129" s="103">
        <f t="shared" si="14"/>
        <v>4290.55</v>
      </c>
      <c r="J129" s="101" t="s">
        <v>178</v>
      </c>
    </row>
    <row r="130" spans="1:10" ht="12.75" customHeight="1" x14ac:dyDescent="0.25">
      <c r="A130" s="93" t="s">
        <v>240</v>
      </c>
      <c r="B130" s="103">
        <v>1826</v>
      </c>
      <c r="C130" s="103">
        <v>1870</v>
      </c>
      <c r="D130" s="103">
        <v>2101</v>
      </c>
      <c r="E130" s="103">
        <v>2541</v>
      </c>
      <c r="F130" s="103">
        <v>3080</v>
      </c>
      <c r="G130" s="97">
        <f t="shared" si="11"/>
        <v>3541.9999999999995</v>
      </c>
      <c r="H130" s="97">
        <f t="shared" si="10"/>
        <v>4004</v>
      </c>
      <c r="I130" s="103">
        <f t="shared" si="14"/>
        <v>4466</v>
      </c>
      <c r="J130" s="101" t="s">
        <v>178</v>
      </c>
    </row>
    <row r="131" spans="1:10" ht="12.75" customHeight="1" x14ac:dyDescent="0.25">
      <c r="A131" s="93" t="s">
        <v>241</v>
      </c>
      <c r="B131" s="103">
        <v>2035</v>
      </c>
      <c r="C131" s="103">
        <v>2090</v>
      </c>
      <c r="D131" s="103">
        <v>2343</v>
      </c>
      <c r="E131" s="103">
        <v>2838</v>
      </c>
      <c r="F131" s="103">
        <v>3443</v>
      </c>
      <c r="G131" s="97">
        <f t="shared" si="11"/>
        <v>3959.45</v>
      </c>
      <c r="H131" s="97">
        <f t="shared" ref="H131:H194" si="15">F131+(F131*0.3)</f>
        <v>4475.8999999999996</v>
      </c>
      <c r="I131" s="103">
        <f t="shared" si="14"/>
        <v>4992.3499999999995</v>
      </c>
      <c r="J131" s="101" t="s">
        <v>178</v>
      </c>
    </row>
    <row r="132" spans="1:10" ht="12.75" customHeight="1" x14ac:dyDescent="0.25">
      <c r="A132" s="93" t="s">
        <v>242</v>
      </c>
      <c r="B132" s="103">
        <v>1969</v>
      </c>
      <c r="C132" s="103">
        <v>2013</v>
      </c>
      <c r="D132" s="103">
        <v>2266</v>
      </c>
      <c r="E132" s="103">
        <v>2739</v>
      </c>
      <c r="F132" s="103">
        <v>3322</v>
      </c>
      <c r="G132" s="97">
        <f t="shared" si="11"/>
        <v>3820.2999999999997</v>
      </c>
      <c r="H132" s="97">
        <f t="shared" si="15"/>
        <v>4318.6000000000004</v>
      </c>
      <c r="I132" s="103">
        <f t="shared" si="14"/>
        <v>4816.8999999999996</v>
      </c>
      <c r="J132" s="101" t="s">
        <v>178</v>
      </c>
    </row>
    <row r="133" spans="1:10" ht="12.75" customHeight="1" x14ac:dyDescent="0.25">
      <c r="A133" s="93" t="s">
        <v>243</v>
      </c>
      <c r="B133" s="103">
        <v>1815</v>
      </c>
      <c r="C133" s="103">
        <v>1859</v>
      </c>
      <c r="D133" s="103">
        <v>2090</v>
      </c>
      <c r="E133" s="103">
        <v>2530</v>
      </c>
      <c r="F133" s="103">
        <v>3069</v>
      </c>
      <c r="G133" s="97">
        <f t="shared" si="11"/>
        <v>3529.35</v>
      </c>
      <c r="H133" s="97">
        <f t="shared" si="15"/>
        <v>3989.7</v>
      </c>
      <c r="I133" s="103">
        <f t="shared" si="14"/>
        <v>4450.05</v>
      </c>
      <c r="J133" s="101" t="s">
        <v>178</v>
      </c>
    </row>
    <row r="134" spans="1:10" ht="12.75" customHeight="1" x14ac:dyDescent="0.25">
      <c r="A134" s="93" t="s">
        <v>244</v>
      </c>
      <c r="B134" s="103">
        <v>2112</v>
      </c>
      <c r="C134" s="103">
        <v>2178</v>
      </c>
      <c r="D134" s="103">
        <v>2442</v>
      </c>
      <c r="E134" s="103">
        <v>2948</v>
      </c>
      <c r="F134" s="103">
        <v>3586</v>
      </c>
      <c r="G134" s="97">
        <f t="shared" si="11"/>
        <v>4123.8999999999996</v>
      </c>
      <c r="H134" s="97">
        <f t="shared" si="15"/>
        <v>4661.8</v>
      </c>
      <c r="I134" s="103">
        <f t="shared" si="14"/>
        <v>5199.7</v>
      </c>
      <c r="J134" s="101" t="s">
        <v>178</v>
      </c>
    </row>
    <row r="135" spans="1:10" ht="12.75" customHeight="1" x14ac:dyDescent="0.25">
      <c r="A135" s="93" t="s">
        <v>245</v>
      </c>
      <c r="B135" s="103">
        <v>1969</v>
      </c>
      <c r="C135" s="103">
        <v>2024</v>
      </c>
      <c r="D135" s="103">
        <v>2277</v>
      </c>
      <c r="E135" s="103">
        <v>2750</v>
      </c>
      <c r="F135" s="103">
        <v>3344</v>
      </c>
      <c r="G135" s="97">
        <f t="shared" si="11"/>
        <v>3845.6</v>
      </c>
      <c r="H135" s="97">
        <f t="shared" si="15"/>
        <v>4347.2</v>
      </c>
      <c r="I135" s="103">
        <f t="shared" si="14"/>
        <v>4848.8</v>
      </c>
      <c r="J135" s="101" t="s">
        <v>178</v>
      </c>
    </row>
    <row r="136" spans="1:10" ht="12.75" customHeight="1" x14ac:dyDescent="0.25">
      <c r="A136" s="93" t="s">
        <v>246</v>
      </c>
      <c r="B136" s="103">
        <v>1826</v>
      </c>
      <c r="C136" s="103">
        <v>1870</v>
      </c>
      <c r="D136" s="103">
        <v>2101</v>
      </c>
      <c r="E136" s="103">
        <v>2541</v>
      </c>
      <c r="F136" s="103">
        <v>3080</v>
      </c>
      <c r="G136" s="97">
        <f t="shared" si="11"/>
        <v>3541.9999999999995</v>
      </c>
      <c r="H136" s="97">
        <f t="shared" si="15"/>
        <v>4004</v>
      </c>
      <c r="I136" s="103">
        <f t="shared" si="14"/>
        <v>4466</v>
      </c>
      <c r="J136" s="101" t="s">
        <v>178</v>
      </c>
    </row>
    <row r="137" spans="1:10" ht="12.75" customHeight="1" x14ac:dyDescent="0.25">
      <c r="A137" s="93" t="s">
        <v>247</v>
      </c>
      <c r="B137" s="103">
        <v>1969</v>
      </c>
      <c r="C137" s="103">
        <v>2024</v>
      </c>
      <c r="D137" s="103">
        <v>2277</v>
      </c>
      <c r="E137" s="103">
        <v>2750</v>
      </c>
      <c r="F137" s="103">
        <v>3344</v>
      </c>
      <c r="G137" s="97">
        <f t="shared" si="11"/>
        <v>3845.6</v>
      </c>
      <c r="H137" s="97">
        <f t="shared" si="15"/>
        <v>4347.2</v>
      </c>
      <c r="I137" s="103">
        <f t="shared" si="14"/>
        <v>4848.8</v>
      </c>
      <c r="J137" s="101" t="s">
        <v>178</v>
      </c>
    </row>
    <row r="138" spans="1:10" ht="12.75" customHeight="1" x14ac:dyDescent="0.25">
      <c r="A138" s="93" t="s">
        <v>248</v>
      </c>
      <c r="B138" s="103">
        <v>1826</v>
      </c>
      <c r="C138" s="103">
        <v>1870</v>
      </c>
      <c r="D138" s="103">
        <v>2101</v>
      </c>
      <c r="E138" s="103">
        <v>2541</v>
      </c>
      <c r="F138" s="103">
        <v>3080</v>
      </c>
      <c r="G138" s="97">
        <f t="shared" si="11"/>
        <v>3541.9999999999995</v>
      </c>
      <c r="H138" s="97">
        <f t="shared" si="15"/>
        <v>4004</v>
      </c>
      <c r="I138" s="103">
        <f t="shared" si="14"/>
        <v>4466</v>
      </c>
      <c r="J138" s="101" t="s">
        <v>178</v>
      </c>
    </row>
    <row r="139" spans="1:10" ht="12.75" customHeight="1" x14ac:dyDescent="0.25">
      <c r="A139" s="93" t="s">
        <v>249</v>
      </c>
      <c r="B139" s="103">
        <v>2002</v>
      </c>
      <c r="C139" s="103">
        <v>2057</v>
      </c>
      <c r="D139" s="103">
        <v>2310</v>
      </c>
      <c r="E139" s="103">
        <v>2794</v>
      </c>
      <c r="F139" s="103">
        <v>3388</v>
      </c>
      <c r="G139" s="97">
        <f t="shared" si="11"/>
        <v>3896.2</v>
      </c>
      <c r="H139" s="97">
        <f t="shared" si="15"/>
        <v>4404.3999999999996</v>
      </c>
      <c r="I139" s="103">
        <f t="shared" si="14"/>
        <v>4912.5999999999995</v>
      </c>
      <c r="J139" s="101" t="s">
        <v>178</v>
      </c>
    </row>
    <row r="140" spans="1:10" ht="12.75" customHeight="1" x14ac:dyDescent="0.25">
      <c r="A140" s="93" t="s">
        <v>250</v>
      </c>
      <c r="B140" s="103">
        <v>1661</v>
      </c>
      <c r="C140" s="103">
        <v>1705</v>
      </c>
      <c r="D140" s="103">
        <v>1914</v>
      </c>
      <c r="E140" s="103">
        <v>2310</v>
      </c>
      <c r="F140" s="103">
        <v>2805</v>
      </c>
      <c r="G140" s="97">
        <f t="shared" si="11"/>
        <v>3225.7499999999995</v>
      </c>
      <c r="H140" s="97">
        <f t="shared" si="15"/>
        <v>3646.5</v>
      </c>
      <c r="I140" s="103">
        <f t="shared" si="14"/>
        <v>4067.25</v>
      </c>
      <c r="J140" s="101" t="s">
        <v>178</v>
      </c>
    </row>
    <row r="141" spans="1:10" ht="12.75" customHeight="1" x14ac:dyDescent="0.25">
      <c r="A141" s="93" t="s">
        <v>251</v>
      </c>
      <c r="B141" s="103">
        <v>1628</v>
      </c>
      <c r="C141" s="103">
        <v>1672</v>
      </c>
      <c r="D141" s="103">
        <v>1881</v>
      </c>
      <c r="E141" s="103">
        <v>2277</v>
      </c>
      <c r="F141" s="103">
        <v>2761</v>
      </c>
      <c r="G141" s="97">
        <f t="shared" si="11"/>
        <v>3175.1499999999996</v>
      </c>
      <c r="H141" s="97">
        <f t="shared" si="15"/>
        <v>3589.3</v>
      </c>
      <c r="I141" s="103">
        <f t="shared" si="14"/>
        <v>4003.45</v>
      </c>
      <c r="J141" s="101" t="s">
        <v>178</v>
      </c>
    </row>
    <row r="142" spans="1:10" ht="12.75" customHeight="1" x14ac:dyDescent="0.25">
      <c r="A142" s="93" t="s">
        <v>252</v>
      </c>
      <c r="B142" s="103">
        <v>1826</v>
      </c>
      <c r="C142" s="103">
        <v>1870</v>
      </c>
      <c r="D142" s="103">
        <v>2101</v>
      </c>
      <c r="E142" s="103">
        <v>2541</v>
      </c>
      <c r="F142" s="103">
        <v>3080</v>
      </c>
      <c r="G142" s="97">
        <f t="shared" si="11"/>
        <v>3541.9999999999995</v>
      </c>
      <c r="H142" s="97">
        <f t="shared" si="15"/>
        <v>4004</v>
      </c>
      <c r="I142" s="103">
        <f t="shared" si="14"/>
        <v>4466</v>
      </c>
      <c r="J142" s="101" t="s">
        <v>178</v>
      </c>
    </row>
    <row r="143" spans="1:10" ht="12.75" customHeight="1" x14ac:dyDescent="0.25">
      <c r="A143" s="93" t="s">
        <v>253</v>
      </c>
      <c r="B143" s="103">
        <v>1749</v>
      </c>
      <c r="C143" s="103">
        <v>1793</v>
      </c>
      <c r="D143" s="103">
        <v>2013</v>
      </c>
      <c r="E143" s="103">
        <v>2431</v>
      </c>
      <c r="F143" s="103">
        <v>2959</v>
      </c>
      <c r="G143" s="97">
        <f t="shared" si="11"/>
        <v>3402.85</v>
      </c>
      <c r="H143" s="97">
        <f t="shared" si="15"/>
        <v>3846.7</v>
      </c>
      <c r="I143" s="103">
        <f t="shared" si="14"/>
        <v>4290.55</v>
      </c>
      <c r="J143" s="101" t="s">
        <v>178</v>
      </c>
    </row>
    <row r="144" spans="1:10" ht="12.75" customHeight="1" x14ac:dyDescent="0.25">
      <c r="A144" s="93" t="s">
        <v>254</v>
      </c>
      <c r="B144" s="103">
        <v>2046</v>
      </c>
      <c r="C144" s="103">
        <v>2101</v>
      </c>
      <c r="D144" s="103">
        <v>2354</v>
      </c>
      <c r="E144" s="103">
        <v>2849</v>
      </c>
      <c r="F144" s="103">
        <v>3454</v>
      </c>
      <c r="G144" s="97">
        <f t="shared" si="11"/>
        <v>3972.1</v>
      </c>
      <c r="H144" s="97">
        <f t="shared" si="15"/>
        <v>4490.2</v>
      </c>
      <c r="I144" s="103">
        <f t="shared" si="14"/>
        <v>5008.3</v>
      </c>
      <c r="J144" s="101" t="s">
        <v>178</v>
      </c>
    </row>
    <row r="145" spans="1:10" ht="12.75" customHeight="1" x14ac:dyDescent="0.25">
      <c r="A145" s="93" t="s">
        <v>255</v>
      </c>
      <c r="B145" s="103">
        <v>1804</v>
      </c>
      <c r="C145" s="103">
        <v>1848</v>
      </c>
      <c r="D145" s="103">
        <v>2079</v>
      </c>
      <c r="E145" s="103">
        <v>2519</v>
      </c>
      <c r="F145" s="103">
        <v>3047</v>
      </c>
      <c r="G145" s="97">
        <f t="shared" si="11"/>
        <v>3504.0499999999997</v>
      </c>
      <c r="H145" s="97">
        <f t="shared" si="15"/>
        <v>3961.1</v>
      </c>
      <c r="I145" s="103">
        <f t="shared" si="14"/>
        <v>4418.1499999999996</v>
      </c>
      <c r="J145" s="101" t="s">
        <v>178</v>
      </c>
    </row>
    <row r="146" spans="1:10" ht="12.75" customHeight="1" x14ac:dyDescent="0.25">
      <c r="A146" s="93" t="s">
        <v>256</v>
      </c>
      <c r="B146" s="103">
        <v>2046</v>
      </c>
      <c r="C146" s="103">
        <v>2112</v>
      </c>
      <c r="D146" s="103">
        <v>2365</v>
      </c>
      <c r="E146" s="103">
        <v>2860</v>
      </c>
      <c r="F146" s="103">
        <v>3476</v>
      </c>
      <c r="G146" s="97">
        <f t="shared" si="11"/>
        <v>3997.3999999999996</v>
      </c>
      <c r="H146" s="97">
        <f t="shared" si="15"/>
        <v>4518.8</v>
      </c>
      <c r="I146" s="103">
        <f t="shared" si="14"/>
        <v>5040.2</v>
      </c>
      <c r="J146" s="101" t="s">
        <v>178</v>
      </c>
    </row>
    <row r="147" spans="1:10" ht="12.75" customHeight="1" x14ac:dyDescent="0.25">
      <c r="A147" s="93" t="s">
        <v>257</v>
      </c>
      <c r="B147" s="103">
        <v>1914</v>
      </c>
      <c r="C147" s="103">
        <v>1969</v>
      </c>
      <c r="D147" s="103">
        <v>2211</v>
      </c>
      <c r="E147" s="103">
        <v>2673</v>
      </c>
      <c r="F147" s="103">
        <v>3245</v>
      </c>
      <c r="G147" s="97">
        <f t="shared" si="11"/>
        <v>3731.7499999999995</v>
      </c>
      <c r="H147" s="97">
        <f t="shared" si="15"/>
        <v>4218.5</v>
      </c>
      <c r="I147" s="103">
        <f t="shared" si="14"/>
        <v>4705.25</v>
      </c>
      <c r="J147" s="101" t="s">
        <v>178</v>
      </c>
    </row>
    <row r="148" spans="1:10" ht="12.75" customHeight="1" x14ac:dyDescent="0.25">
      <c r="A148" s="93" t="s">
        <v>258</v>
      </c>
      <c r="B148" s="103">
        <v>1826</v>
      </c>
      <c r="C148" s="103">
        <v>1870</v>
      </c>
      <c r="D148" s="103">
        <v>2101</v>
      </c>
      <c r="E148" s="103">
        <v>2541</v>
      </c>
      <c r="F148" s="103">
        <v>3080</v>
      </c>
      <c r="G148" s="97">
        <f t="shared" si="11"/>
        <v>3541.9999999999995</v>
      </c>
      <c r="H148" s="97">
        <f t="shared" si="15"/>
        <v>4004</v>
      </c>
      <c r="I148" s="103">
        <f t="shared" si="14"/>
        <v>4466</v>
      </c>
      <c r="J148" s="101" t="s">
        <v>178</v>
      </c>
    </row>
    <row r="149" spans="1:10" ht="12.75" customHeight="1" x14ac:dyDescent="0.25">
      <c r="A149" s="93" t="s">
        <v>259</v>
      </c>
      <c r="B149" s="103">
        <v>1760</v>
      </c>
      <c r="C149" s="103">
        <v>1804</v>
      </c>
      <c r="D149" s="103">
        <v>2024</v>
      </c>
      <c r="E149" s="103">
        <v>2442</v>
      </c>
      <c r="F149" s="103">
        <v>2970</v>
      </c>
      <c r="G149" s="97">
        <f t="shared" si="11"/>
        <v>3415.4999999999995</v>
      </c>
      <c r="H149" s="97">
        <f t="shared" si="15"/>
        <v>3861</v>
      </c>
      <c r="I149" s="103">
        <f t="shared" si="14"/>
        <v>4306.5</v>
      </c>
      <c r="J149" s="101" t="s">
        <v>178</v>
      </c>
    </row>
    <row r="150" spans="1:10" ht="12.75" customHeight="1" x14ac:dyDescent="0.25">
      <c r="A150" s="93" t="s">
        <v>260</v>
      </c>
      <c r="B150" s="103">
        <v>1826</v>
      </c>
      <c r="C150" s="103">
        <v>1870</v>
      </c>
      <c r="D150" s="103">
        <v>2101</v>
      </c>
      <c r="E150" s="103">
        <v>2541</v>
      </c>
      <c r="F150" s="103">
        <v>3080</v>
      </c>
      <c r="G150" s="97">
        <f t="shared" si="11"/>
        <v>3541.9999999999995</v>
      </c>
      <c r="H150" s="97">
        <f t="shared" si="15"/>
        <v>4004</v>
      </c>
      <c r="I150" s="103">
        <f t="shared" si="14"/>
        <v>4466</v>
      </c>
      <c r="J150" s="101" t="s">
        <v>178</v>
      </c>
    </row>
    <row r="151" spans="1:10" ht="12.75" customHeight="1" x14ac:dyDescent="0.25">
      <c r="A151" s="93" t="s">
        <v>261</v>
      </c>
      <c r="B151" s="103">
        <v>1529</v>
      </c>
      <c r="C151" s="103">
        <v>1573</v>
      </c>
      <c r="D151" s="103">
        <v>1760</v>
      </c>
      <c r="E151" s="103">
        <v>2123</v>
      </c>
      <c r="F151" s="103">
        <v>2585</v>
      </c>
      <c r="G151" s="97">
        <f t="shared" si="11"/>
        <v>2972.7499999999995</v>
      </c>
      <c r="H151" s="97">
        <f t="shared" si="15"/>
        <v>3360.5</v>
      </c>
      <c r="I151" s="103">
        <f t="shared" si="14"/>
        <v>3748.25</v>
      </c>
      <c r="J151" s="101" t="s">
        <v>178</v>
      </c>
    </row>
    <row r="152" spans="1:10" ht="12.75" customHeight="1" x14ac:dyDescent="0.25">
      <c r="A152" s="93" t="s">
        <v>262</v>
      </c>
      <c r="B152" s="103">
        <v>2024</v>
      </c>
      <c r="C152" s="103">
        <v>2079</v>
      </c>
      <c r="D152" s="103">
        <v>2332</v>
      </c>
      <c r="E152" s="103">
        <v>2816</v>
      </c>
      <c r="F152" s="103">
        <v>3421</v>
      </c>
      <c r="G152" s="97">
        <f t="shared" si="11"/>
        <v>3934.1499999999996</v>
      </c>
      <c r="H152" s="97">
        <f t="shared" si="15"/>
        <v>4447.3</v>
      </c>
      <c r="I152" s="103">
        <f t="shared" si="14"/>
        <v>4960.45</v>
      </c>
      <c r="J152" s="101" t="s">
        <v>178</v>
      </c>
    </row>
    <row r="153" spans="1:10" ht="12.75" customHeight="1" x14ac:dyDescent="0.25">
      <c r="A153" s="93" t="s">
        <v>263</v>
      </c>
      <c r="B153" s="103">
        <v>2376</v>
      </c>
      <c r="C153" s="103">
        <v>2442</v>
      </c>
      <c r="D153" s="103">
        <v>2739</v>
      </c>
      <c r="E153" s="103">
        <v>3311</v>
      </c>
      <c r="F153" s="103">
        <v>4026</v>
      </c>
      <c r="G153" s="97">
        <f t="shared" si="11"/>
        <v>4629.8999999999996</v>
      </c>
      <c r="H153" s="97">
        <f t="shared" si="15"/>
        <v>5233.8</v>
      </c>
      <c r="I153" s="103">
        <f t="shared" si="14"/>
        <v>5837.7</v>
      </c>
      <c r="J153" s="101" t="s">
        <v>178</v>
      </c>
    </row>
    <row r="154" spans="1:10" ht="12.75" customHeight="1" x14ac:dyDescent="0.25">
      <c r="A154" s="93" t="s">
        <v>264</v>
      </c>
      <c r="B154" s="103">
        <v>1826</v>
      </c>
      <c r="C154" s="103">
        <v>1870</v>
      </c>
      <c r="D154" s="103">
        <v>2101</v>
      </c>
      <c r="E154" s="103">
        <v>2541</v>
      </c>
      <c r="F154" s="103">
        <v>3080</v>
      </c>
      <c r="G154" s="97">
        <f t="shared" ref="G154:G217" si="16">F154*1.15</f>
        <v>3541.9999999999995</v>
      </c>
      <c r="H154" s="97">
        <f t="shared" si="15"/>
        <v>4004</v>
      </c>
      <c r="I154" s="103">
        <f t="shared" si="14"/>
        <v>4466</v>
      </c>
      <c r="J154" s="101" t="s">
        <v>178</v>
      </c>
    </row>
    <row r="155" spans="1:10" ht="12.75" customHeight="1" x14ac:dyDescent="0.25">
      <c r="A155" s="93" t="s">
        <v>24</v>
      </c>
      <c r="B155" s="103">
        <v>1758.9</v>
      </c>
      <c r="C155" s="103">
        <v>1807.3000000000002</v>
      </c>
      <c r="D155" s="103">
        <v>2028.4</v>
      </c>
      <c r="E155" s="103">
        <v>2453</v>
      </c>
      <c r="F155" s="103">
        <v>2977.7000000000003</v>
      </c>
      <c r="G155" s="97">
        <f t="shared" ref="G155:G160" si="17">(F155*1.15)*1.1</f>
        <v>3766.7905000000005</v>
      </c>
      <c r="H155" s="97">
        <f t="shared" ref="H155:H160" si="18">(F155+(F155*0.3))*1.1</f>
        <v>4258.1110000000008</v>
      </c>
      <c r="I155" s="103">
        <f t="shared" ref="I155:I160" si="19">(F155*1.45)*1.1</f>
        <v>4749.4315000000006</v>
      </c>
      <c r="J155" s="98" t="s">
        <v>155</v>
      </c>
    </row>
    <row r="156" spans="1:10" ht="12.75" customHeight="1" x14ac:dyDescent="0.25">
      <c r="A156" s="91" t="s">
        <v>265</v>
      </c>
      <c r="B156" s="100">
        <v>746.90000000000009</v>
      </c>
      <c r="C156" s="100">
        <v>752.40000000000009</v>
      </c>
      <c r="D156" s="100">
        <v>973.50000000000011</v>
      </c>
      <c r="E156" s="100">
        <v>1177</v>
      </c>
      <c r="F156" s="100">
        <v>1331</v>
      </c>
      <c r="G156" s="97">
        <f t="shared" si="17"/>
        <v>1683.7149999999999</v>
      </c>
      <c r="H156" s="97">
        <f t="shared" si="18"/>
        <v>1903.3300000000002</v>
      </c>
      <c r="I156" s="97">
        <f t="shared" si="19"/>
        <v>2122.9450000000002</v>
      </c>
      <c r="J156" s="101" t="s">
        <v>116</v>
      </c>
    </row>
    <row r="157" spans="1:10" ht="12.75" customHeight="1" x14ac:dyDescent="0.25">
      <c r="A157" s="91" t="s">
        <v>266</v>
      </c>
      <c r="B157" s="100">
        <v>735.90000000000009</v>
      </c>
      <c r="C157" s="100">
        <v>741.40000000000009</v>
      </c>
      <c r="D157" s="100">
        <v>973.50000000000011</v>
      </c>
      <c r="E157" s="100">
        <v>1222.1000000000001</v>
      </c>
      <c r="F157" s="100">
        <v>1520.2</v>
      </c>
      <c r="G157" s="97">
        <f t="shared" si="17"/>
        <v>1923.0530000000001</v>
      </c>
      <c r="H157" s="97">
        <f t="shared" si="18"/>
        <v>2173.886</v>
      </c>
      <c r="I157" s="97">
        <f t="shared" si="19"/>
        <v>2424.7190000000001</v>
      </c>
      <c r="J157" s="101" t="s">
        <v>116</v>
      </c>
    </row>
    <row r="158" spans="1:10" ht="12.75" customHeight="1" x14ac:dyDescent="0.25">
      <c r="A158" s="91" t="s">
        <v>267</v>
      </c>
      <c r="B158" s="100">
        <v>885.50000000000011</v>
      </c>
      <c r="C158" s="100">
        <v>1057.1000000000001</v>
      </c>
      <c r="D158" s="100">
        <v>1210</v>
      </c>
      <c r="E158" s="100">
        <v>1609.3000000000002</v>
      </c>
      <c r="F158" s="100">
        <v>1956.9</v>
      </c>
      <c r="G158" s="97">
        <f t="shared" si="17"/>
        <v>2475.4785000000002</v>
      </c>
      <c r="H158" s="97">
        <f t="shared" si="18"/>
        <v>2798.3670000000006</v>
      </c>
      <c r="I158" s="97">
        <f t="shared" si="19"/>
        <v>3121.2555000000002</v>
      </c>
      <c r="J158" s="101" t="s">
        <v>116</v>
      </c>
    </row>
    <row r="159" spans="1:10" ht="12.75" customHeight="1" x14ac:dyDescent="0.25">
      <c r="A159" s="91" t="s">
        <v>268</v>
      </c>
      <c r="B159" s="100">
        <v>762.30000000000007</v>
      </c>
      <c r="C159" s="100">
        <v>766.7</v>
      </c>
      <c r="D159" s="100">
        <v>973.50000000000011</v>
      </c>
      <c r="E159" s="100">
        <v>1281.5</v>
      </c>
      <c r="F159" s="100">
        <v>1456.4</v>
      </c>
      <c r="G159" s="97">
        <f t="shared" si="17"/>
        <v>1842.346</v>
      </c>
      <c r="H159" s="97">
        <f t="shared" si="18"/>
        <v>2082.6520000000005</v>
      </c>
      <c r="I159" s="97">
        <f t="shared" si="19"/>
        <v>2322.9580000000005</v>
      </c>
      <c r="J159" s="101" t="s">
        <v>116</v>
      </c>
    </row>
    <row r="160" spans="1:10" ht="12.75" customHeight="1" x14ac:dyDescent="0.25">
      <c r="A160" s="91" t="s">
        <v>4</v>
      </c>
      <c r="B160" s="100">
        <v>1758.9</v>
      </c>
      <c r="C160" s="100">
        <v>1807.3000000000002</v>
      </c>
      <c r="D160" s="100">
        <v>2028.4</v>
      </c>
      <c r="E160" s="100">
        <v>2453</v>
      </c>
      <c r="F160" s="100">
        <v>2977.7000000000003</v>
      </c>
      <c r="G160" s="97">
        <f t="shared" si="17"/>
        <v>3766.7905000000005</v>
      </c>
      <c r="H160" s="97">
        <f t="shared" si="18"/>
        <v>4258.1110000000008</v>
      </c>
      <c r="I160" s="97">
        <f t="shared" si="19"/>
        <v>4749.4315000000006</v>
      </c>
      <c r="J160" s="101" t="s">
        <v>116</v>
      </c>
    </row>
    <row r="161" spans="1:10" ht="12.75" customHeight="1" x14ac:dyDescent="0.25">
      <c r="A161" s="91" t="s">
        <v>269</v>
      </c>
      <c r="B161" s="97">
        <v>1452</v>
      </c>
      <c r="C161" s="97">
        <v>1485</v>
      </c>
      <c r="D161" s="97">
        <v>1716</v>
      </c>
      <c r="E161" s="97">
        <v>2123</v>
      </c>
      <c r="F161" s="97">
        <v>2519</v>
      </c>
      <c r="G161" s="97">
        <f t="shared" si="16"/>
        <v>2896.85</v>
      </c>
      <c r="H161" s="97">
        <f t="shared" si="15"/>
        <v>3274.7</v>
      </c>
      <c r="I161" s="97">
        <f t="shared" ref="I161:I220" si="20">F161*1.45</f>
        <v>3652.5499999999997</v>
      </c>
      <c r="J161" s="101" t="s">
        <v>116</v>
      </c>
    </row>
    <row r="162" spans="1:10" ht="12.75" customHeight="1" x14ac:dyDescent="0.25">
      <c r="A162" s="91" t="s">
        <v>270</v>
      </c>
      <c r="B162" s="97">
        <v>1474</v>
      </c>
      <c r="C162" s="97">
        <v>1518</v>
      </c>
      <c r="D162" s="97">
        <v>1705</v>
      </c>
      <c r="E162" s="97">
        <v>2057</v>
      </c>
      <c r="F162" s="97">
        <v>2508</v>
      </c>
      <c r="G162" s="97">
        <f t="shared" si="16"/>
        <v>2884.2</v>
      </c>
      <c r="H162" s="97">
        <f t="shared" si="15"/>
        <v>3260.4</v>
      </c>
      <c r="I162" s="97">
        <f t="shared" si="20"/>
        <v>3636.6</v>
      </c>
      <c r="J162" s="101" t="s">
        <v>116</v>
      </c>
    </row>
    <row r="163" spans="1:10" ht="12.75" customHeight="1" x14ac:dyDescent="0.25">
      <c r="A163" s="91" t="s">
        <v>271</v>
      </c>
      <c r="B163" s="97">
        <v>1507</v>
      </c>
      <c r="C163" s="97">
        <v>1551</v>
      </c>
      <c r="D163" s="97">
        <v>1738</v>
      </c>
      <c r="E163" s="97">
        <v>2101</v>
      </c>
      <c r="F163" s="97">
        <v>2552</v>
      </c>
      <c r="G163" s="97">
        <f t="shared" si="16"/>
        <v>2934.7999999999997</v>
      </c>
      <c r="H163" s="97">
        <f t="shared" si="15"/>
        <v>3317.6</v>
      </c>
      <c r="I163" s="97">
        <f t="shared" si="20"/>
        <v>3700.4</v>
      </c>
      <c r="J163" s="101" t="s">
        <v>116</v>
      </c>
    </row>
    <row r="164" spans="1:10" ht="12.75" customHeight="1" x14ac:dyDescent="0.25">
      <c r="A164" s="91" t="s">
        <v>272</v>
      </c>
      <c r="B164" s="97">
        <v>1650</v>
      </c>
      <c r="C164" s="97">
        <v>1694</v>
      </c>
      <c r="D164" s="97">
        <v>1903</v>
      </c>
      <c r="E164" s="97">
        <v>2299</v>
      </c>
      <c r="F164" s="97">
        <v>2794</v>
      </c>
      <c r="G164" s="97">
        <f t="shared" si="16"/>
        <v>3213.1</v>
      </c>
      <c r="H164" s="97">
        <f t="shared" si="15"/>
        <v>3632.2</v>
      </c>
      <c r="I164" s="97">
        <f t="shared" si="20"/>
        <v>4051.2999999999997</v>
      </c>
      <c r="J164" s="101" t="s">
        <v>116</v>
      </c>
    </row>
    <row r="165" spans="1:10" ht="12.75" customHeight="1" x14ac:dyDescent="0.25">
      <c r="A165" s="91" t="s">
        <v>273</v>
      </c>
      <c r="B165" s="97">
        <v>1991</v>
      </c>
      <c r="C165" s="97">
        <v>2046</v>
      </c>
      <c r="D165" s="97">
        <v>2299</v>
      </c>
      <c r="E165" s="97">
        <v>2783</v>
      </c>
      <c r="F165" s="97">
        <v>3377</v>
      </c>
      <c r="G165" s="97">
        <f t="shared" si="16"/>
        <v>3883.5499999999997</v>
      </c>
      <c r="H165" s="97">
        <f t="shared" si="15"/>
        <v>4390.1000000000004</v>
      </c>
      <c r="I165" s="97">
        <f t="shared" si="20"/>
        <v>4896.6499999999996</v>
      </c>
      <c r="J165" s="101" t="s">
        <v>116</v>
      </c>
    </row>
    <row r="166" spans="1:10" ht="12.75" customHeight="1" x14ac:dyDescent="0.25">
      <c r="A166" s="91" t="s">
        <v>274</v>
      </c>
      <c r="B166" s="97">
        <v>1650</v>
      </c>
      <c r="C166" s="97">
        <v>1694</v>
      </c>
      <c r="D166" s="97">
        <v>1903</v>
      </c>
      <c r="E166" s="97">
        <v>2299</v>
      </c>
      <c r="F166" s="97">
        <v>2794</v>
      </c>
      <c r="G166" s="97">
        <f t="shared" si="16"/>
        <v>3213.1</v>
      </c>
      <c r="H166" s="97">
        <f t="shared" si="15"/>
        <v>3632.2</v>
      </c>
      <c r="I166" s="97">
        <f t="shared" si="20"/>
        <v>4051.2999999999997</v>
      </c>
      <c r="J166" s="101" t="s">
        <v>116</v>
      </c>
    </row>
    <row r="167" spans="1:10" ht="12.75" customHeight="1" x14ac:dyDescent="0.25">
      <c r="A167" s="91" t="s">
        <v>275</v>
      </c>
      <c r="B167" s="97">
        <v>1507</v>
      </c>
      <c r="C167" s="97">
        <v>1551</v>
      </c>
      <c r="D167" s="97">
        <v>1738</v>
      </c>
      <c r="E167" s="97">
        <v>2101</v>
      </c>
      <c r="F167" s="97">
        <v>2552</v>
      </c>
      <c r="G167" s="97">
        <f t="shared" si="16"/>
        <v>2934.7999999999997</v>
      </c>
      <c r="H167" s="97">
        <f t="shared" si="15"/>
        <v>3317.6</v>
      </c>
      <c r="I167" s="97">
        <f t="shared" si="20"/>
        <v>3700.4</v>
      </c>
      <c r="J167" s="101" t="s">
        <v>116</v>
      </c>
    </row>
    <row r="168" spans="1:10" ht="12.75" customHeight="1" x14ac:dyDescent="0.25">
      <c r="A168" s="91" t="s">
        <v>276</v>
      </c>
      <c r="B168" s="97">
        <v>1606</v>
      </c>
      <c r="C168" s="97">
        <v>1650</v>
      </c>
      <c r="D168" s="97">
        <v>1859</v>
      </c>
      <c r="E168" s="97">
        <v>2244</v>
      </c>
      <c r="F168" s="97">
        <v>2728</v>
      </c>
      <c r="G168" s="97">
        <f t="shared" si="16"/>
        <v>3137.2</v>
      </c>
      <c r="H168" s="97">
        <f t="shared" si="15"/>
        <v>3546.4</v>
      </c>
      <c r="I168" s="97">
        <f t="shared" si="20"/>
        <v>3955.6</v>
      </c>
      <c r="J168" s="101" t="s">
        <v>116</v>
      </c>
    </row>
    <row r="169" spans="1:10" ht="12.75" customHeight="1" x14ac:dyDescent="0.25">
      <c r="A169" s="91" t="s">
        <v>277</v>
      </c>
      <c r="B169" s="97">
        <v>1826</v>
      </c>
      <c r="C169" s="97">
        <v>1870</v>
      </c>
      <c r="D169" s="97">
        <v>2101</v>
      </c>
      <c r="E169" s="97">
        <v>2541</v>
      </c>
      <c r="F169" s="97">
        <v>3080</v>
      </c>
      <c r="G169" s="97">
        <f t="shared" si="16"/>
        <v>3541.9999999999995</v>
      </c>
      <c r="H169" s="97">
        <f t="shared" si="15"/>
        <v>4004</v>
      </c>
      <c r="I169" s="97">
        <f t="shared" si="20"/>
        <v>4466</v>
      </c>
      <c r="J169" s="101" t="s">
        <v>116</v>
      </c>
    </row>
    <row r="170" spans="1:10" ht="12.75" customHeight="1" x14ac:dyDescent="0.25">
      <c r="A170" s="91" t="s">
        <v>278</v>
      </c>
      <c r="B170" s="97">
        <v>1650</v>
      </c>
      <c r="C170" s="97">
        <v>1694</v>
      </c>
      <c r="D170" s="97">
        <v>1903</v>
      </c>
      <c r="E170" s="97">
        <v>2299</v>
      </c>
      <c r="F170" s="97">
        <v>2794</v>
      </c>
      <c r="G170" s="97">
        <f t="shared" si="16"/>
        <v>3213.1</v>
      </c>
      <c r="H170" s="97">
        <f t="shared" si="15"/>
        <v>3632.2</v>
      </c>
      <c r="I170" s="97">
        <f t="shared" si="20"/>
        <v>4051.2999999999997</v>
      </c>
      <c r="J170" s="101" t="s">
        <v>116</v>
      </c>
    </row>
    <row r="171" spans="1:10" ht="12.75" customHeight="1" x14ac:dyDescent="0.25">
      <c r="A171" s="91" t="s">
        <v>279</v>
      </c>
      <c r="B171" s="100">
        <v>982.30000000000007</v>
      </c>
      <c r="C171" s="100">
        <v>1098.9000000000001</v>
      </c>
      <c r="D171" s="100">
        <v>1260.6000000000001</v>
      </c>
      <c r="E171" s="100">
        <v>1537.8000000000002</v>
      </c>
      <c r="F171" s="100">
        <v>1678.6000000000001</v>
      </c>
      <c r="G171" s="97">
        <f>(F171*1.15)*1.1</f>
        <v>2123.4290000000001</v>
      </c>
      <c r="H171" s="97">
        <f>(F171+(F171*0.3))*1.1</f>
        <v>2400.3980000000006</v>
      </c>
      <c r="I171" s="97">
        <f>(F171*1.45)*1.1</f>
        <v>2677.3670000000006</v>
      </c>
      <c r="J171" s="101" t="s">
        <v>116</v>
      </c>
    </row>
    <row r="172" spans="1:10" ht="12.75" customHeight="1" x14ac:dyDescent="0.25">
      <c r="A172" s="91" t="s">
        <v>280</v>
      </c>
      <c r="B172" s="100">
        <v>821.7</v>
      </c>
      <c r="C172" s="100">
        <v>827.2</v>
      </c>
      <c r="D172" s="100">
        <v>1012.0000000000001</v>
      </c>
      <c r="E172" s="100">
        <v>1223.2</v>
      </c>
      <c r="F172" s="100">
        <v>1347.5</v>
      </c>
      <c r="G172" s="97">
        <f>(F172*1.15)*1.1</f>
        <v>1704.5874999999999</v>
      </c>
      <c r="H172" s="97">
        <f>(F172+(F172*0.3))*1.1</f>
        <v>1926.9250000000002</v>
      </c>
      <c r="I172" s="97">
        <f>(F172*1.45)*1.1</f>
        <v>2149.2625000000003</v>
      </c>
      <c r="J172" s="101" t="s">
        <v>116</v>
      </c>
    </row>
    <row r="173" spans="1:10" ht="12.75" customHeight="1" x14ac:dyDescent="0.25">
      <c r="A173" s="91" t="s">
        <v>281</v>
      </c>
      <c r="B173" s="100">
        <v>1174.8000000000002</v>
      </c>
      <c r="C173" s="100">
        <v>1193.5</v>
      </c>
      <c r="D173" s="100">
        <v>1355.2</v>
      </c>
      <c r="E173" s="100">
        <v>1725.9</v>
      </c>
      <c r="F173" s="100">
        <v>1962.4</v>
      </c>
      <c r="G173" s="97">
        <f>(F173*1.15)*1.1</f>
        <v>2482.4360000000001</v>
      </c>
      <c r="H173" s="97">
        <f>(F173+(F173*0.3))*1.1</f>
        <v>2806.232</v>
      </c>
      <c r="I173" s="97">
        <f>(F173*1.45)*1.1</f>
        <v>3130.0280000000002</v>
      </c>
      <c r="J173" s="101" t="s">
        <v>116</v>
      </c>
    </row>
    <row r="174" spans="1:10" ht="12.75" customHeight="1" x14ac:dyDescent="0.25">
      <c r="A174" s="91" t="s">
        <v>11</v>
      </c>
      <c r="B174" s="100">
        <v>1758.9</v>
      </c>
      <c r="C174" s="100">
        <v>1807.3000000000002</v>
      </c>
      <c r="D174" s="100">
        <v>2028.4</v>
      </c>
      <c r="E174" s="100">
        <v>2453</v>
      </c>
      <c r="F174" s="100">
        <v>2977.7000000000003</v>
      </c>
      <c r="G174" s="97">
        <f>(F174*1.15)*1.1</f>
        <v>3766.7905000000005</v>
      </c>
      <c r="H174" s="97">
        <f>(F174+(F174*0.3))*1.1</f>
        <v>4258.1110000000008</v>
      </c>
      <c r="I174" s="97">
        <f>(F174*1.45)*1.1</f>
        <v>4749.4315000000006</v>
      </c>
      <c r="J174" s="109" t="s">
        <v>116</v>
      </c>
    </row>
    <row r="175" spans="1:10" ht="12.75" customHeight="1" x14ac:dyDescent="0.25">
      <c r="A175" s="91" t="s">
        <v>282</v>
      </c>
      <c r="B175" s="97">
        <v>1507</v>
      </c>
      <c r="C175" s="97">
        <v>1551</v>
      </c>
      <c r="D175" s="97">
        <v>1738</v>
      </c>
      <c r="E175" s="97">
        <v>2101</v>
      </c>
      <c r="F175" s="97">
        <v>2552</v>
      </c>
      <c r="G175" s="97">
        <f t="shared" si="16"/>
        <v>2934.7999999999997</v>
      </c>
      <c r="H175" s="97">
        <f t="shared" si="15"/>
        <v>3317.6</v>
      </c>
      <c r="I175" s="97">
        <f t="shared" si="20"/>
        <v>3700.4</v>
      </c>
      <c r="J175" s="101" t="s">
        <v>116</v>
      </c>
    </row>
    <row r="176" spans="1:10" ht="12.75" customHeight="1" x14ac:dyDescent="0.25">
      <c r="A176" s="91" t="s">
        <v>283</v>
      </c>
      <c r="B176" s="100">
        <v>825.00000000000011</v>
      </c>
      <c r="C176" s="100">
        <v>829.40000000000009</v>
      </c>
      <c r="D176" s="100">
        <v>973.50000000000011</v>
      </c>
      <c r="E176" s="100">
        <v>1254</v>
      </c>
      <c r="F176" s="100">
        <v>1296.9000000000001</v>
      </c>
      <c r="G176" s="97">
        <f>(F176*1.15)*1.1</f>
        <v>1640.5785000000001</v>
      </c>
      <c r="H176" s="97">
        <f>(F176+(F176*0.3))*1.1</f>
        <v>1854.5670000000002</v>
      </c>
      <c r="I176" s="97">
        <f>(F176*1.45)*1.1</f>
        <v>2068.5555000000004</v>
      </c>
      <c r="J176" s="101" t="s">
        <v>116</v>
      </c>
    </row>
    <row r="177" spans="1:10" ht="12.75" customHeight="1" x14ac:dyDescent="0.25">
      <c r="A177" s="93" t="s">
        <v>284</v>
      </c>
      <c r="B177" s="103">
        <v>1254</v>
      </c>
      <c r="C177" s="103">
        <v>1287</v>
      </c>
      <c r="D177" s="103">
        <v>1441</v>
      </c>
      <c r="E177" s="103">
        <v>1738</v>
      </c>
      <c r="F177" s="103">
        <v>2112</v>
      </c>
      <c r="G177" s="97">
        <f t="shared" si="16"/>
        <v>2428.7999999999997</v>
      </c>
      <c r="H177" s="97">
        <f t="shared" si="15"/>
        <v>2745.6</v>
      </c>
      <c r="I177" s="97">
        <f t="shared" si="20"/>
        <v>3062.4</v>
      </c>
      <c r="J177" s="101" t="s">
        <v>178</v>
      </c>
    </row>
    <row r="178" spans="1:10" ht="12.75" customHeight="1" x14ac:dyDescent="0.25">
      <c r="A178" s="93" t="s">
        <v>285</v>
      </c>
      <c r="B178" s="103">
        <v>1441</v>
      </c>
      <c r="C178" s="103">
        <v>1485</v>
      </c>
      <c r="D178" s="103">
        <v>1661</v>
      </c>
      <c r="E178" s="103">
        <v>2013</v>
      </c>
      <c r="F178" s="103">
        <v>2442</v>
      </c>
      <c r="G178" s="97">
        <f t="shared" si="16"/>
        <v>2808.2999999999997</v>
      </c>
      <c r="H178" s="97">
        <f t="shared" si="15"/>
        <v>3174.6</v>
      </c>
      <c r="I178" s="97">
        <f t="shared" si="20"/>
        <v>3540.9</v>
      </c>
      <c r="J178" s="101" t="s">
        <v>178</v>
      </c>
    </row>
    <row r="179" spans="1:10" ht="12.75" customHeight="1" x14ac:dyDescent="0.25">
      <c r="A179" s="93" t="s">
        <v>286</v>
      </c>
      <c r="B179" s="103">
        <v>1518</v>
      </c>
      <c r="C179" s="103">
        <v>1562</v>
      </c>
      <c r="D179" s="103">
        <v>1749</v>
      </c>
      <c r="E179" s="103">
        <v>2112</v>
      </c>
      <c r="F179" s="103">
        <v>2563</v>
      </c>
      <c r="G179" s="97">
        <f t="shared" si="16"/>
        <v>2947.45</v>
      </c>
      <c r="H179" s="97">
        <f t="shared" si="15"/>
        <v>3331.9</v>
      </c>
      <c r="I179" s="97">
        <f t="shared" si="20"/>
        <v>3716.35</v>
      </c>
      <c r="J179" s="101" t="s">
        <v>178</v>
      </c>
    </row>
    <row r="180" spans="1:10" ht="12.75" customHeight="1" x14ac:dyDescent="0.25">
      <c r="A180" s="93" t="s">
        <v>287</v>
      </c>
      <c r="B180" s="103">
        <v>2112</v>
      </c>
      <c r="C180" s="103">
        <v>2178</v>
      </c>
      <c r="D180" s="103">
        <v>2442</v>
      </c>
      <c r="E180" s="103">
        <v>2948</v>
      </c>
      <c r="F180" s="103">
        <v>3586</v>
      </c>
      <c r="G180" s="97">
        <f t="shared" si="16"/>
        <v>4123.8999999999996</v>
      </c>
      <c r="H180" s="97">
        <f t="shared" si="15"/>
        <v>4661.8</v>
      </c>
      <c r="I180" s="97">
        <f t="shared" si="20"/>
        <v>5199.7</v>
      </c>
      <c r="J180" s="101" t="s">
        <v>178</v>
      </c>
    </row>
    <row r="181" spans="1:10" ht="12.75" customHeight="1" x14ac:dyDescent="0.25">
      <c r="A181" s="93" t="s">
        <v>288</v>
      </c>
      <c r="B181" s="103">
        <v>1771</v>
      </c>
      <c r="C181" s="103">
        <v>1826</v>
      </c>
      <c r="D181" s="103">
        <v>2046</v>
      </c>
      <c r="E181" s="103">
        <v>2475</v>
      </c>
      <c r="F181" s="103">
        <v>3003</v>
      </c>
      <c r="G181" s="97">
        <f t="shared" si="16"/>
        <v>3453.45</v>
      </c>
      <c r="H181" s="97">
        <f t="shared" si="15"/>
        <v>3903.9</v>
      </c>
      <c r="I181" s="97">
        <f t="shared" si="20"/>
        <v>4354.3499999999995</v>
      </c>
      <c r="J181" s="101" t="s">
        <v>178</v>
      </c>
    </row>
    <row r="182" spans="1:10" ht="12.75" customHeight="1" x14ac:dyDescent="0.25">
      <c r="A182" s="93" t="s">
        <v>289</v>
      </c>
      <c r="B182" s="103">
        <v>1474</v>
      </c>
      <c r="C182" s="103">
        <v>1518</v>
      </c>
      <c r="D182" s="103">
        <v>1705</v>
      </c>
      <c r="E182" s="103">
        <v>2057</v>
      </c>
      <c r="F182" s="103">
        <v>2508</v>
      </c>
      <c r="G182" s="97">
        <f t="shared" si="16"/>
        <v>2884.2</v>
      </c>
      <c r="H182" s="97">
        <f t="shared" si="15"/>
        <v>3260.4</v>
      </c>
      <c r="I182" s="97">
        <f t="shared" si="20"/>
        <v>3636.6</v>
      </c>
      <c r="J182" s="101" t="s">
        <v>178</v>
      </c>
    </row>
    <row r="183" spans="1:10" ht="12.75" customHeight="1" x14ac:dyDescent="0.25">
      <c r="A183" s="93" t="s">
        <v>290</v>
      </c>
      <c r="B183" s="103">
        <v>1903</v>
      </c>
      <c r="C183" s="103">
        <v>1958</v>
      </c>
      <c r="D183" s="103">
        <v>2200</v>
      </c>
      <c r="E183" s="103">
        <v>2662</v>
      </c>
      <c r="F183" s="103">
        <v>3234</v>
      </c>
      <c r="G183" s="97">
        <f t="shared" si="16"/>
        <v>3719.1</v>
      </c>
      <c r="H183" s="97">
        <f t="shared" si="15"/>
        <v>4204.2</v>
      </c>
      <c r="I183" s="97">
        <f t="shared" si="20"/>
        <v>4689.3</v>
      </c>
      <c r="J183" s="101" t="s">
        <v>178</v>
      </c>
    </row>
    <row r="184" spans="1:10" ht="12.75" customHeight="1" x14ac:dyDescent="0.25">
      <c r="A184" s="93" t="s">
        <v>291</v>
      </c>
      <c r="B184" s="103">
        <v>1518</v>
      </c>
      <c r="C184" s="103">
        <v>1562</v>
      </c>
      <c r="D184" s="103">
        <v>1749</v>
      </c>
      <c r="E184" s="103">
        <v>2112</v>
      </c>
      <c r="F184" s="103">
        <v>2563</v>
      </c>
      <c r="G184" s="97">
        <f t="shared" si="16"/>
        <v>2947.45</v>
      </c>
      <c r="H184" s="97">
        <f t="shared" si="15"/>
        <v>3331.9</v>
      </c>
      <c r="I184" s="97">
        <f t="shared" si="20"/>
        <v>3716.35</v>
      </c>
      <c r="J184" s="101" t="s">
        <v>178</v>
      </c>
    </row>
    <row r="185" spans="1:10" ht="12.75" customHeight="1" x14ac:dyDescent="0.25">
      <c r="A185" s="93" t="s">
        <v>292</v>
      </c>
      <c r="B185" s="103">
        <v>1628</v>
      </c>
      <c r="C185" s="103">
        <v>1672</v>
      </c>
      <c r="D185" s="103">
        <v>1881</v>
      </c>
      <c r="E185" s="103">
        <v>2277</v>
      </c>
      <c r="F185" s="103">
        <v>2761</v>
      </c>
      <c r="G185" s="97">
        <f t="shared" si="16"/>
        <v>3175.1499999999996</v>
      </c>
      <c r="H185" s="97">
        <f t="shared" si="15"/>
        <v>3589.3</v>
      </c>
      <c r="I185" s="97">
        <f t="shared" si="20"/>
        <v>4003.45</v>
      </c>
      <c r="J185" s="101" t="s">
        <v>178</v>
      </c>
    </row>
    <row r="186" spans="1:10" ht="12.75" customHeight="1" x14ac:dyDescent="0.25">
      <c r="A186" s="93" t="s">
        <v>293</v>
      </c>
      <c r="B186" s="103">
        <v>1771</v>
      </c>
      <c r="C186" s="103">
        <v>1826</v>
      </c>
      <c r="D186" s="103">
        <v>2046</v>
      </c>
      <c r="E186" s="103">
        <v>2475</v>
      </c>
      <c r="F186" s="103">
        <v>3003</v>
      </c>
      <c r="G186" s="97">
        <f t="shared" si="16"/>
        <v>3453.45</v>
      </c>
      <c r="H186" s="97">
        <f t="shared" si="15"/>
        <v>3903.9</v>
      </c>
      <c r="I186" s="97">
        <f t="shared" si="20"/>
        <v>4354.3499999999995</v>
      </c>
      <c r="J186" s="101" t="s">
        <v>178</v>
      </c>
    </row>
    <row r="187" spans="1:10" ht="12.75" customHeight="1" x14ac:dyDescent="0.25">
      <c r="A187" s="93" t="s">
        <v>294</v>
      </c>
      <c r="B187" s="103">
        <v>1771</v>
      </c>
      <c r="C187" s="103">
        <v>1826</v>
      </c>
      <c r="D187" s="103">
        <v>2046</v>
      </c>
      <c r="E187" s="103">
        <v>2475</v>
      </c>
      <c r="F187" s="103">
        <v>3003</v>
      </c>
      <c r="G187" s="97">
        <f t="shared" si="16"/>
        <v>3453.45</v>
      </c>
      <c r="H187" s="97">
        <f t="shared" si="15"/>
        <v>3903.9</v>
      </c>
      <c r="I187" s="97">
        <f t="shared" si="20"/>
        <v>4354.3499999999995</v>
      </c>
      <c r="J187" s="101" t="s">
        <v>178</v>
      </c>
    </row>
    <row r="188" spans="1:10" ht="12.75" customHeight="1" x14ac:dyDescent="0.25">
      <c r="A188" s="93" t="s">
        <v>295</v>
      </c>
      <c r="B188" s="103">
        <v>1683</v>
      </c>
      <c r="C188" s="103">
        <v>1727</v>
      </c>
      <c r="D188" s="103">
        <v>1936</v>
      </c>
      <c r="E188" s="103">
        <v>2343</v>
      </c>
      <c r="F188" s="103">
        <v>2838</v>
      </c>
      <c r="G188" s="97">
        <f t="shared" si="16"/>
        <v>3263.7</v>
      </c>
      <c r="H188" s="97">
        <f t="shared" si="15"/>
        <v>3689.4</v>
      </c>
      <c r="I188" s="97">
        <f t="shared" si="20"/>
        <v>4115.0999999999995</v>
      </c>
      <c r="J188" s="101" t="s">
        <v>178</v>
      </c>
    </row>
    <row r="189" spans="1:10" ht="12.75" customHeight="1" x14ac:dyDescent="0.25">
      <c r="A189" s="93" t="s">
        <v>296</v>
      </c>
      <c r="B189" s="103">
        <v>2068</v>
      </c>
      <c r="C189" s="103">
        <v>2123</v>
      </c>
      <c r="D189" s="103">
        <v>2387</v>
      </c>
      <c r="E189" s="103">
        <v>2882</v>
      </c>
      <c r="F189" s="103">
        <v>3509</v>
      </c>
      <c r="G189" s="97">
        <f t="shared" si="16"/>
        <v>4035.35</v>
      </c>
      <c r="H189" s="97">
        <f t="shared" si="15"/>
        <v>4561.7</v>
      </c>
      <c r="I189" s="97">
        <f t="shared" si="20"/>
        <v>5088.05</v>
      </c>
      <c r="J189" s="101" t="s">
        <v>178</v>
      </c>
    </row>
    <row r="190" spans="1:10" ht="12.75" customHeight="1" x14ac:dyDescent="0.25">
      <c r="A190" s="93" t="s">
        <v>297</v>
      </c>
      <c r="B190" s="103">
        <v>1738</v>
      </c>
      <c r="C190" s="103">
        <v>1782</v>
      </c>
      <c r="D190" s="103">
        <v>2002</v>
      </c>
      <c r="E190" s="103">
        <v>2420</v>
      </c>
      <c r="F190" s="103">
        <v>2937</v>
      </c>
      <c r="G190" s="97">
        <f t="shared" si="16"/>
        <v>3377.5499999999997</v>
      </c>
      <c r="H190" s="97">
        <f t="shared" si="15"/>
        <v>3818.1</v>
      </c>
      <c r="I190" s="97">
        <f t="shared" si="20"/>
        <v>4258.6499999999996</v>
      </c>
      <c r="J190" s="101" t="s">
        <v>178</v>
      </c>
    </row>
    <row r="191" spans="1:10" ht="12.75" customHeight="1" x14ac:dyDescent="0.25">
      <c r="A191" s="93" t="s">
        <v>298</v>
      </c>
      <c r="B191" s="103">
        <v>1540</v>
      </c>
      <c r="C191" s="103">
        <v>1573</v>
      </c>
      <c r="D191" s="103">
        <v>1771</v>
      </c>
      <c r="E191" s="103">
        <v>2145</v>
      </c>
      <c r="F191" s="103">
        <v>2596</v>
      </c>
      <c r="G191" s="97">
        <f t="shared" si="16"/>
        <v>2985.3999999999996</v>
      </c>
      <c r="H191" s="97">
        <f t="shared" si="15"/>
        <v>3374.8</v>
      </c>
      <c r="I191" s="97">
        <f t="shared" si="20"/>
        <v>3764.2</v>
      </c>
      <c r="J191" s="101" t="s">
        <v>178</v>
      </c>
    </row>
    <row r="192" spans="1:10" ht="12.75" customHeight="1" x14ac:dyDescent="0.25">
      <c r="A192" s="93" t="s">
        <v>299</v>
      </c>
      <c r="B192" s="103">
        <v>1771</v>
      </c>
      <c r="C192" s="103">
        <v>1826</v>
      </c>
      <c r="D192" s="103">
        <v>2046</v>
      </c>
      <c r="E192" s="103">
        <v>2475</v>
      </c>
      <c r="F192" s="103">
        <v>3003</v>
      </c>
      <c r="G192" s="97">
        <f t="shared" si="16"/>
        <v>3453.45</v>
      </c>
      <c r="H192" s="97">
        <f t="shared" si="15"/>
        <v>3903.9</v>
      </c>
      <c r="I192" s="97">
        <f t="shared" si="20"/>
        <v>4354.3499999999995</v>
      </c>
      <c r="J192" s="101" t="s">
        <v>178</v>
      </c>
    </row>
    <row r="193" spans="1:10" ht="12.75" customHeight="1" x14ac:dyDescent="0.25">
      <c r="A193" s="93" t="s">
        <v>300</v>
      </c>
      <c r="B193" s="103">
        <v>1474</v>
      </c>
      <c r="C193" s="103">
        <v>1507</v>
      </c>
      <c r="D193" s="103">
        <v>1694</v>
      </c>
      <c r="E193" s="103">
        <v>2046</v>
      </c>
      <c r="F193" s="103">
        <v>2486</v>
      </c>
      <c r="G193" s="97">
        <f t="shared" si="16"/>
        <v>2858.8999999999996</v>
      </c>
      <c r="H193" s="97">
        <f t="shared" si="15"/>
        <v>3231.8</v>
      </c>
      <c r="I193" s="97">
        <f t="shared" si="20"/>
        <v>3604.7</v>
      </c>
      <c r="J193" s="101" t="s">
        <v>178</v>
      </c>
    </row>
    <row r="194" spans="1:10" ht="12.75" customHeight="1" x14ac:dyDescent="0.25">
      <c r="A194" s="93" t="s">
        <v>301</v>
      </c>
      <c r="B194" s="103">
        <v>1606</v>
      </c>
      <c r="C194" s="103">
        <v>1650</v>
      </c>
      <c r="D194" s="103">
        <v>1848</v>
      </c>
      <c r="E194" s="103">
        <v>2233</v>
      </c>
      <c r="F194" s="103">
        <v>2717</v>
      </c>
      <c r="G194" s="97">
        <f t="shared" si="16"/>
        <v>3124.5499999999997</v>
      </c>
      <c r="H194" s="97">
        <f t="shared" si="15"/>
        <v>3532.1</v>
      </c>
      <c r="I194" s="97">
        <f t="shared" si="20"/>
        <v>3939.65</v>
      </c>
      <c r="J194" s="101" t="s">
        <v>178</v>
      </c>
    </row>
    <row r="195" spans="1:10" ht="12.75" customHeight="1" x14ac:dyDescent="0.25">
      <c r="A195" s="93" t="s">
        <v>302</v>
      </c>
      <c r="B195" s="103">
        <v>1815</v>
      </c>
      <c r="C195" s="103">
        <v>1859</v>
      </c>
      <c r="D195" s="103">
        <v>2090</v>
      </c>
      <c r="E195" s="103">
        <v>2530</v>
      </c>
      <c r="F195" s="103">
        <v>3069</v>
      </c>
      <c r="G195" s="97">
        <f t="shared" si="16"/>
        <v>3529.35</v>
      </c>
      <c r="H195" s="97">
        <f t="shared" ref="H195:H258" si="21">F195+(F195*0.3)</f>
        <v>3989.7</v>
      </c>
      <c r="I195" s="97">
        <f t="shared" si="20"/>
        <v>4450.05</v>
      </c>
      <c r="J195" s="101" t="s">
        <v>178</v>
      </c>
    </row>
    <row r="196" spans="1:10" ht="12.75" customHeight="1" x14ac:dyDescent="0.25">
      <c r="A196" s="93" t="s">
        <v>303</v>
      </c>
      <c r="B196" s="103">
        <v>1771</v>
      </c>
      <c r="C196" s="103">
        <v>1826</v>
      </c>
      <c r="D196" s="103">
        <v>2046</v>
      </c>
      <c r="E196" s="103">
        <v>2475</v>
      </c>
      <c r="F196" s="103">
        <v>3003</v>
      </c>
      <c r="G196" s="97">
        <f t="shared" si="16"/>
        <v>3453.45</v>
      </c>
      <c r="H196" s="97">
        <f t="shared" si="21"/>
        <v>3903.9</v>
      </c>
      <c r="I196" s="97">
        <f t="shared" si="20"/>
        <v>4354.3499999999995</v>
      </c>
      <c r="J196" s="101" t="s">
        <v>178</v>
      </c>
    </row>
    <row r="197" spans="1:10" ht="12.75" customHeight="1" x14ac:dyDescent="0.25">
      <c r="A197" s="93" t="s">
        <v>304</v>
      </c>
      <c r="B197" s="103">
        <v>1771</v>
      </c>
      <c r="C197" s="103">
        <v>1826</v>
      </c>
      <c r="D197" s="103">
        <v>2046</v>
      </c>
      <c r="E197" s="103">
        <v>2475</v>
      </c>
      <c r="F197" s="103">
        <v>3003</v>
      </c>
      <c r="G197" s="97">
        <f t="shared" si="16"/>
        <v>3453.45</v>
      </c>
      <c r="H197" s="97">
        <f t="shared" si="21"/>
        <v>3903.9</v>
      </c>
      <c r="I197" s="97">
        <f t="shared" si="20"/>
        <v>4354.3499999999995</v>
      </c>
      <c r="J197" s="101" t="s">
        <v>178</v>
      </c>
    </row>
    <row r="198" spans="1:10" ht="12.75" customHeight="1" x14ac:dyDescent="0.25">
      <c r="A198" s="93" t="s">
        <v>305</v>
      </c>
      <c r="B198" s="103">
        <v>1936</v>
      </c>
      <c r="C198" s="103">
        <v>1991</v>
      </c>
      <c r="D198" s="103">
        <v>2233</v>
      </c>
      <c r="E198" s="103">
        <v>2695</v>
      </c>
      <c r="F198" s="103">
        <v>3278</v>
      </c>
      <c r="G198" s="97">
        <f t="shared" si="16"/>
        <v>3769.7</v>
      </c>
      <c r="H198" s="97">
        <f t="shared" si="21"/>
        <v>4261.3999999999996</v>
      </c>
      <c r="I198" s="97">
        <f t="shared" si="20"/>
        <v>4753.0999999999995</v>
      </c>
      <c r="J198" s="101" t="s">
        <v>178</v>
      </c>
    </row>
    <row r="199" spans="1:10" ht="12.75" customHeight="1" x14ac:dyDescent="0.25">
      <c r="A199" s="93" t="s">
        <v>306</v>
      </c>
      <c r="B199" s="103">
        <v>1683</v>
      </c>
      <c r="C199" s="103">
        <v>1727</v>
      </c>
      <c r="D199" s="103">
        <v>1936</v>
      </c>
      <c r="E199" s="103">
        <v>2343</v>
      </c>
      <c r="F199" s="103">
        <v>2838</v>
      </c>
      <c r="G199" s="97">
        <f t="shared" si="16"/>
        <v>3263.7</v>
      </c>
      <c r="H199" s="97">
        <f t="shared" si="21"/>
        <v>3689.4</v>
      </c>
      <c r="I199" s="97">
        <f t="shared" si="20"/>
        <v>4115.0999999999995</v>
      </c>
      <c r="J199" s="101" t="s">
        <v>178</v>
      </c>
    </row>
    <row r="200" spans="1:10" ht="12.75" customHeight="1" x14ac:dyDescent="0.25">
      <c r="A200" s="93" t="s">
        <v>307</v>
      </c>
      <c r="B200" s="103">
        <v>1793</v>
      </c>
      <c r="C200" s="103">
        <v>1837</v>
      </c>
      <c r="D200" s="103">
        <v>2068</v>
      </c>
      <c r="E200" s="103">
        <v>2497</v>
      </c>
      <c r="F200" s="103">
        <v>3036</v>
      </c>
      <c r="G200" s="97">
        <f t="shared" si="16"/>
        <v>3491.3999999999996</v>
      </c>
      <c r="H200" s="97">
        <f t="shared" si="21"/>
        <v>3946.8</v>
      </c>
      <c r="I200" s="97">
        <f t="shared" si="20"/>
        <v>4402.2</v>
      </c>
      <c r="J200" s="101" t="s">
        <v>178</v>
      </c>
    </row>
    <row r="201" spans="1:10" ht="12.75" customHeight="1" x14ac:dyDescent="0.25">
      <c r="A201" s="93" t="s">
        <v>308</v>
      </c>
      <c r="B201" s="103">
        <v>1298</v>
      </c>
      <c r="C201" s="103">
        <v>1331</v>
      </c>
      <c r="D201" s="103">
        <v>1496</v>
      </c>
      <c r="E201" s="103">
        <v>1804</v>
      </c>
      <c r="F201" s="103">
        <v>2200</v>
      </c>
      <c r="G201" s="97">
        <f t="shared" si="16"/>
        <v>2530</v>
      </c>
      <c r="H201" s="97">
        <f t="shared" si="21"/>
        <v>2860</v>
      </c>
      <c r="I201" s="97">
        <f t="shared" si="20"/>
        <v>3190</v>
      </c>
      <c r="J201" s="101" t="s">
        <v>178</v>
      </c>
    </row>
    <row r="202" spans="1:10" ht="12.75" customHeight="1" x14ac:dyDescent="0.25">
      <c r="A202" s="93" t="s">
        <v>309</v>
      </c>
      <c r="B202" s="103">
        <v>1826</v>
      </c>
      <c r="C202" s="103">
        <v>1870</v>
      </c>
      <c r="D202" s="103">
        <v>2101</v>
      </c>
      <c r="E202" s="103">
        <v>2541</v>
      </c>
      <c r="F202" s="103">
        <v>3080</v>
      </c>
      <c r="G202" s="97">
        <f t="shared" si="16"/>
        <v>3541.9999999999995</v>
      </c>
      <c r="H202" s="97">
        <f t="shared" si="21"/>
        <v>4004</v>
      </c>
      <c r="I202" s="97">
        <f t="shared" si="20"/>
        <v>4466</v>
      </c>
      <c r="J202" s="101" t="s">
        <v>178</v>
      </c>
    </row>
    <row r="203" spans="1:10" ht="12.75" customHeight="1" x14ac:dyDescent="0.25">
      <c r="A203" s="93" t="s">
        <v>310</v>
      </c>
      <c r="B203" s="103">
        <v>2255</v>
      </c>
      <c r="C203" s="103">
        <v>2310</v>
      </c>
      <c r="D203" s="103">
        <v>2596</v>
      </c>
      <c r="E203" s="103">
        <v>3135</v>
      </c>
      <c r="F203" s="103">
        <v>3806</v>
      </c>
      <c r="G203" s="97">
        <f t="shared" si="16"/>
        <v>4376.8999999999996</v>
      </c>
      <c r="H203" s="97">
        <f t="shared" si="21"/>
        <v>4947.8</v>
      </c>
      <c r="I203" s="97">
        <f t="shared" si="20"/>
        <v>5518.7</v>
      </c>
      <c r="J203" s="101" t="s">
        <v>178</v>
      </c>
    </row>
    <row r="204" spans="1:10" ht="12.75" customHeight="1" x14ac:dyDescent="0.25">
      <c r="A204" s="93" t="s">
        <v>311</v>
      </c>
      <c r="B204" s="103">
        <v>2112</v>
      </c>
      <c r="C204" s="103">
        <v>2178</v>
      </c>
      <c r="D204" s="103">
        <v>2442</v>
      </c>
      <c r="E204" s="103">
        <v>2948</v>
      </c>
      <c r="F204" s="103">
        <v>3586</v>
      </c>
      <c r="G204" s="97">
        <f t="shared" si="16"/>
        <v>4123.8999999999996</v>
      </c>
      <c r="H204" s="97">
        <f t="shared" si="21"/>
        <v>4661.8</v>
      </c>
      <c r="I204" s="97">
        <f t="shared" si="20"/>
        <v>5199.7</v>
      </c>
      <c r="J204" s="101" t="s">
        <v>178</v>
      </c>
    </row>
    <row r="205" spans="1:10" ht="12.75" customHeight="1" x14ac:dyDescent="0.25">
      <c r="A205" s="93" t="s">
        <v>312</v>
      </c>
      <c r="B205" s="103">
        <v>1826</v>
      </c>
      <c r="C205" s="103">
        <v>1881</v>
      </c>
      <c r="D205" s="103">
        <v>2112</v>
      </c>
      <c r="E205" s="103">
        <v>2552</v>
      </c>
      <c r="F205" s="103">
        <v>3102</v>
      </c>
      <c r="G205" s="97">
        <f t="shared" si="16"/>
        <v>3567.2999999999997</v>
      </c>
      <c r="H205" s="97">
        <f t="shared" si="21"/>
        <v>4032.6</v>
      </c>
      <c r="I205" s="97">
        <f t="shared" si="20"/>
        <v>4497.8999999999996</v>
      </c>
      <c r="J205" s="101" t="s">
        <v>178</v>
      </c>
    </row>
    <row r="206" spans="1:10" ht="12.75" customHeight="1" x14ac:dyDescent="0.25">
      <c r="A206" s="93" t="s">
        <v>313</v>
      </c>
      <c r="B206" s="103">
        <v>1760</v>
      </c>
      <c r="C206" s="103">
        <v>1804</v>
      </c>
      <c r="D206" s="103">
        <v>2024</v>
      </c>
      <c r="E206" s="103">
        <v>2442</v>
      </c>
      <c r="F206" s="103">
        <v>2970</v>
      </c>
      <c r="G206" s="97">
        <f t="shared" si="16"/>
        <v>3415.4999999999995</v>
      </c>
      <c r="H206" s="97">
        <f t="shared" si="21"/>
        <v>3861</v>
      </c>
      <c r="I206" s="97">
        <f t="shared" si="20"/>
        <v>4306.5</v>
      </c>
      <c r="J206" s="101" t="s">
        <v>178</v>
      </c>
    </row>
    <row r="207" spans="1:10" ht="12.75" customHeight="1" x14ac:dyDescent="0.25">
      <c r="A207" s="93" t="s">
        <v>314</v>
      </c>
      <c r="B207" s="103">
        <v>2541</v>
      </c>
      <c r="C207" s="103">
        <v>2618</v>
      </c>
      <c r="D207" s="103">
        <v>2937</v>
      </c>
      <c r="E207" s="103">
        <v>3553</v>
      </c>
      <c r="F207" s="103">
        <v>4312</v>
      </c>
      <c r="G207" s="97">
        <f t="shared" si="16"/>
        <v>4958.7999999999993</v>
      </c>
      <c r="H207" s="97">
        <f t="shared" si="21"/>
        <v>5605.6</v>
      </c>
      <c r="I207" s="97">
        <f t="shared" si="20"/>
        <v>6252.4</v>
      </c>
      <c r="J207" s="101" t="s">
        <v>178</v>
      </c>
    </row>
    <row r="208" spans="1:10" ht="12.75" customHeight="1" x14ac:dyDescent="0.25">
      <c r="A208" s="93" t="s">
        <v>315</v>
      </c>
      <c r="B208" s="103">
        <v>2167</v>
      </c>
      <c r="C208" s="103">
        <v>2222</v>
      </c>
      <c r="D208" s="103">
        <v>2497</v>
      </c>
      <c r="E208" s="103">
        <v>3014</v>
      </c>
      <c r="F208" s="103">
        <v>3663</v>
      </c>
      <c r="G208" s="97">
        <f t="shared" si="16"/>
        <v>4212.45</v>
      </c>
      <c r="H208" s="97">
        <f t="shared" si="21"/>
        <v>4761.8999999999996</v>
      </c>
      <c r="I208" s="97">
        <f t="shared" si="20"/>
        <v>5311.3499999999995</v>
      </c>
      <c r="J208" s="101" t="s">
        <v>178</v>
      </c>
    </row>
    <row r="209" spans="1:10" ht="12.75" customHeight="1" x14ac:dyDescent="0.25">
      <c r="A209" s="93" t="s">
        <v>316</v>
      </c>
      <c r="B209" s="103">
        <v>2618</v>
      </c>
      <c r="C209" s="103">
        <v>2695</v>
      </c>
      <c r="D209" s="103">
        <v>3025</v>
      </c>
      <c r="E209" s="103">
        <v>3663</v>
      </c>
      <c r="F209" s="103">
        <v>4444</v>
      </c>
      <c r="G209" s="97">
        <f t="shared" si="16"/>
        <v>5110.5999999999995</v>
      </c>
      <c r="H209" s="97">
        <f t="shared" si="21"/>
        <v>5777.2</v>
      </c>
      <c r="I209" s="97">
        <f t="shared" si="20"/>
        <v>6443.8</v>
      </c>
      <c r="J209" s="101" t="s">
        <v>178</v>
      </c>
    </row>
    <row r="210" spans="1:10" ht="12.75" customHeight="1" x14ac:dyDescent="0.25">
      <c r="A210" s="93" t="s">
        <v>317</v>
      </c>
      <c r="B210" s="103">
        <v>2244</v>
      </c>
      <c r="C210" s="103">
        <v>2299</v>
      </c>
      <c r="D210" s="103">
        <v>2585</v>
      </c>
      <c r="E210" s="103">
        <v>3124</v>
      </c>
      <c r="F210" s="103">
        <v>3795</v>
      </c>
      <c r="G210" s="97">
        <f t="shared" si="16"/>
        <v>4364.25</v>
      </c>
      <c r="H210" s="97">
        <f t="shared" si="21"/>
        <v>4933.5</v>
      </c>
      <c r="I210" s="97">
        <f t="shared" si="20"/>
        <v>5502.75</v>
      </c>
      <c r="J210" s="101" t="s">
        <v>178</v>
      </c>
    </row>
    <row r="211" spans="1:10" ht="12.75" customHeight="1" x14ac:dyDescent="0.25">
      <c r="A211" s="93" t="s">
        <v>318</v>
      </c>
      <c r="B211" s="103">
        <v>1771</v>
      </c>
      <c r="C211" s="103">
        <v>1826</v>
      </c>
      <c r="D211" s="103">
        <v>2046</v>
      </c>
      <c r="E211" s="103">
        <v>2475</v>
      </c>
      <c r="F211" s="103">
        <v>3003</v>
      </c>
      <c r="G211" s="97">
        <f t="shared" si="16"/>
        <v>3453.45</v>
      </c>
      <c r="H211" s="97">
        <f t="shared" si="21"/>
        <v>3903.9</v>
      </c>
      <c r="I211" s="97">
        <f t="shared" si="20"/>
        <v>4354.3499999999995</v>
      </c>
      <c r="J211" s="101" t="s">
        <v>178</v>
      </c>
    </row>
    <row r="212" spans="1:10" ht="12.75" customHeight="1" x14ac:dyDescent="0.25">
      <c r="A212" s="93" t="s">
        <v>319</v>
      </c>
      <c r="B212" s="103">
        <v>2530</v>
      </c>
      <c r="C212" s="103">
        <v>2596</v>
      </c>
      <c r="D212" s="103">
        <v>2915</v>
      </c>
      <c r="E212" s="103">
        <v>3520</v>
      </c>
      <c r="F212" s="103">
        <v>4279</v>
      </c>
      <c r="G212" s="97">
        <f t="shared" si="16"/>
        <v>4920.8499999999995</v>
      </c>
      <c r="H212" s="97">
        <f t="shared" si="21"/>
        <v>5562.7</v>
      </c>
      <c r="I212" s="97">
        <f t="shared" si="20"/>
        <v>6204.55</v>
      </c>
      <c r="J212" s="101" t="s">
        <v>178</v>
      </c>
    </row>
    <row r="213" spans="1:10" ht="12.75" customHeight="1" x14ac:dyDescent="0.25">
      <c r="A213" s="93" t="s">
        <v>320</v>
      </c>
      <c r="B213" s="103">
        <v>1771</v>
      </c>
      <c r="C213" s="103">
        <v>1826</v>
      </c>
      <c r="D213" s="103">
        <v>2046</v>
      </c>
      <c r="E213" s="103">
        <v>2475</v>
      </c>
      <c r="F213" s="103">
        <v>3003</v>
      </c>
      <c r="G213" s="97">
        <f t="shared" si="16"/>
        <v>3453.45</v>
      </c>
      <c r="H213" s="97">
        <f t="shared" si="21"/>
        <v>3903.9</v>
      </c>
      <c r="I213" s="97">
        <f t="shared" si="20"/>
        <v>4354.3499999999995</v>
      </c>
      <c r="J213" s="101" t="s">
        <v>178</v>
      </c>
    </row>
    <row r="214" spans="1:10" ht="12.75" customHeight="1" x14ac:dyDescent="0.25">
      <c r="A214" s="93" t="s">
        <v>321</v>
      </c>
      <c r="B214" s="103">
        <v>2123</v>
      </c>
      <c r="C214" s="103">
        <v>2189</v>
      </c>
      <c r="D214" s="103">
        <v>2453</v>
      </c>
      <c r="E214" s="103">
        <v>2970</v>
      </c>
      <c r="F214" s="103">
        <v>3597</v>
      </c>
      <c r="G214" s="97">
        <f t="shared" si="16"/>
        <v>4136.5499999999993</v>
      </c>
      <c r="H214" s="97">
        <f t="shared" si="21"/>
        <v>4676.1000000000004</v>
      </c>
      <c r="I214" s="97">
        <f t="shared" si="20"/>
        <v>5215.6499999999996</v>
      </c>
      <c r="J214" s="101" t="s">
        <v>178</v>
      </c>
    </row>
    <row r="215" spans="1:10" ht="12.75" customHeight="1" x14ac:dyDescent="0.25">
      <c r="A215" s="93" t="s">
        <v>322</v>
      </c>
      <c r="B215" s="103">
        <v>2013</v>
      </c>
      <c r="C215" s="103">
        <v>2068</v>
      </c>
      <c r="D215" s="103">
        <v>2321</v>
      </c>
      <c r="E215" s="103">
        <v>2805</v>
      </c>
      <c r="F215" s="103">
        <v>3410</v>
      </c>
      <c r="G215" s="97">
        <f t="shared" si="16"/>
        <v>3921.4999999999995</v>
      </c>
      <c r="H215" s="97">
        <f t="shared" si="21"/>
        <v>4433</v>
      </c>
      <c r="I215" s="97">
        <f t="shared" si="20"/>
        <v>4944.5</v>
      </c>
      <c r="J215" s="101" t="s">
        <v>178</v>
      </c>
    </row>
    <row r="216" spans="1:10" ht="12.75" customHeight="1" x14ac:dyDescent="0.25">
      <c r="A216" s="93" t="s">
        <v>323</v>
      </c>
      <c r="B216" s="103">
        <v>2288</v>
      </c>
      <c r="C216" s="103">
        <v>2354</v>
      </c>
      <c r="D216" s="103">
        <v>2640</v>
      </c>
      <c r="E216" s="103">
        <v>3190</v>
      </c>
      <c r="F216" s="103">
        <v>3872</v>
      </c>
      <c r="G216" s="97">
        <f t="shared" si="16"/>
        <v>4452.7999999999993</v>
      </c>
      <c r="H216" s="97">
        <f t="shared" si="21"/>
        <v>5033.6000000000004</v>
      </c>
      <c r="I216" s="97">
        <f t="shared" si="20"/>
        <v>5614.4</v>
      </c>
      <c r="J216" s="101" t="s">
        <v>178</v>
      </c>
    </row>
    <row r="217" spans="1:10" ht="12.75" customHeight="1" x14ac:dyDescent="0.25">
      <c r="A217" s="93" t="s">
        <v>324</v>
      </c>
      <c r="B217" s="103">
        <v>2134</v>
      </c>
      <c r="C217" s="103">
        <v>2200</v>
      </c>
      <c r="D217" s="103">
        <v>2464</v>
      </c>
      <c r="E217" s="103">
        <v>2981</v>
      </c>
      <c r="F217" s="103">
        <v>3619</v>
      </c>
      <c r="G217" s="97">
        <f t="shared" si="16"/>
        <v>4161.8499999999995</v>
      </c>
      <c r="H217" s="97">
        <f t="shared" si="21"/>
        <v>4704.7</v>
      </c>
      <c r="I217" s="97">
        <f t="shared" si="20"/>
        <v>5247.55</v>
      </c>
      <c r="J217" s="101" t="s">
        <v>178</v>
      </c>
    </row>
    <row r="218" spans="1:10" ht="12.75" customHeight="1" x14ac:dyDescent="0.25">
      <c r="A218" s="93" t="s">
        <v>325</v>
      </c>
      <c r="B218" s="103">
        <v>1771</v>
      </c>
      <c r="C218" s="103">
        <v>1826</v>
      </c>
      <c r="D218" s="103">
        <v>2046</v>
      </c>
      <c r="E218" s="103">
        <v>2475</v>
      </c>
      <c r="F218" s="103">
        <v>3003</v>
      </c>
      <c r="G218" s="97">
        <f t="shared" ref="G218:G283" si="22">F218*1.15</f>
        <v>3453.45</v>
      </c>
      <c r="H218" s="97">
        <f t="shared" si="21"/>
        <v>3903.9</v>
      </c>
      <c r="I218" s="97">
        <f t="shared" si="20"/>
        <v>4354.3499999999995</v>
      </c>
      <c r="J218" s="101" t="s">
        <v>178</v>
      </c>
    </row>
    <row r="219" spans="1:10" ht="12.75" customHeight="1" x14ac:dyDescent="0.25">
      <c r="A219" s="93" t="s">
        <v>326</v>
      </c>
      <c r="B219" s="103">
        <v>1771</v>
      </c>
      <c r="C219" s="103">
        <v>1826</v>
      </c>
      <c r="D219" s="103">
        <v>2046</v>
      </c>
      <c r="E219" s="103">
        <v>2475</v>
      </c>
      <c r="F219" s="103">
        <v>3003</v>
      </c>
      <c r="G219" s="97">
        <f t="shared" si="22"/>
        <v>3453.45</v>
      </c>
      <c r="H219" s="97">
        <f t="shared" si="21"/>
        <v>3903.9</v>
      </c>
      <c r="I219" s="97">
        <f t="shared" si="20"/>
        <v>4354.3499999999995</v>
      </c>
      <c r="J219" s="101" t="s">
        <v>178</v>
      </c>
    </row>
    <row r="220" spans="1:10" ht="12.75" customHeight="1" x14ac:dyDescent="0.25">
      <c r="A220" s="93" t="s">
        <v>327</v>
      </c>
      <c r="B220" s="103">
        <v>1782</v>
      </c>
      <c r="C220" s="103">
        <v>1837</v>
      </c>
      <c r="D220" s="103">
        <v>2057</v>
      </c>
      <c r="E220" s="103">
        <v>2486</v>
      </c>
      <c r="F220" s="103">
        <v>3014</v>
      </c>
      <c r="G220" s="97">
        <f t="shared" si="22"/>
        <v>3466.1</v>
      </c>
      <c r="H220" s="97">
        <f t="shared" si="21"/>
        <v>3918.2</v>
      </c>
      <c r="I220" s="97">
        <f t="shared" si="20"/>
        <v>4370.3</v>
      </c>
      <c r="J220" s="101" t="s">
        <v>178</v>
      </c>
    </row>
    <row r="221" spans="1:10" ht="12.75" customHeight="1" x14ac:dyDescent="0.25">
      <c r="A221" s="93" t="s">
        <v>328</v>
      </c>
      <c r="B221" s="103">
        <v>1771</v>
      </c>
      <c r="C221" s="103">
        <v>1826</v>
      </c>
      <c r="D221" s="103">
        <v>2046</v>
      </c>
      <c r="E221" s="103">
        <v>2475</v>
      </c>
      <c r="F221" s="103">
        <v>3003</v>
      </c>
      <c r="G221" s="97">
        <f t="shared" si="22"/>
        <v>3453.45</v>
      </c>
      <c r="H221" s="97">
        <f t="shared" si="21"/>
        <v>3903.9</v>
      </c>
      <c r="I221" s="97">
        <f t="shared" ref="I221:I228" si="23">F221*1.45</f>
        <v>4354.3499999999995</v>
      </c>
      <c r="J221" s="101" t="s">
        <v>178</v>
      </c>
    </row>
    <row r="222" spans="1:10" ht="12.75" customHeight="1" x14ac:dyDescent="0.25">
      <c r="A222" s="93" t="s">
        <v>329</v>
      </c>
      <c r="B222" s="103">
        <v>1771</v>
      </c>
      <c r="C222" s="103">
        <v>1826</v>
      </c>
      <c r="D222" s="103">
        <v>2046</v>
      </c>
      <c r="E222" s="103">
        <v>2475</v>
      </c>
      <c r="F222" s="103">
        <v>3003</v>
      </c>
      <c r="G222" s="97">
        <f t="shared" si="22"/>
        <v>3453.45</v>
      </c>
      <c r="H222" s="97">
        <f t="shared" si="21"/>
        <v>3903.9</v>
      </c>
      <c r="I222" s="97">
        <f t="shared" si="23"/>
        <v>4354.3499999999995</v>
      </c>
      <c r="J222" s="101" t="s">
        <v>178</v>
      </c>
    </row>
    <row r="223" spans="1:10" ht="12.75" customHeight="1" x14ac:dyDescent="0.25">
      <c r="A223" s="93" t="s">
        <v>330</v>
      </c>
      <c r="B223" s="103">
        <v>1771</v>
      </c>
      <c r="C223" s="103">
        <v>1826</v>
      </c>
      <c r="D223" s="103">
        <v>2046</v>
      </c>
      <c r="E223" s="103">
        <v>2475</v>
      </c>
      <c r="F223" s="103">
        <v>3003</v>
      </c>
      <c r="G223" s="97">
        <f t="shared" si="22"/>
        <v>3453.45</v>
      </c>
      <c r="H223" s="97">
        <f t="shared" si="21"/>
        <v>3903.9</v>
      </c>
      <c r="I223" s="97">
        <f t="shared" si="23"/>
        <v>4354.3499999999995</v>
      </c>
      <c r="J223" s="101" t="s">
        <v>178</v>
      </c>
    </row>
    <row r="224" spans="1:10" ht="12.75" customHeight="1" x14ac:dyDescent="0.25">
      <c r="A224" s="93" t="s">
        <v>331</v>
      </c>
      <c r="B224" s="103">
        <v>1771</v>
      </c>
      <c r="C224" s="103">
        <v>1826</v>
      </c>
      <c r="D224" s="103">
        <v>2046</v>
      </c>
      <c r="E224" s="103">
        <v>2475</v>
      </c>
      <c r="F224" s="103">
        <v>3003</v>
      </c>
      <c r="G224" s="97">
        <f t="shared" si="22"/>
        <v>3453.45</v>
      </c>
      <c r="H224" s="97">
        <f t="shared" si="21"/>
        <v>3903.9</v>
      </c>
      <c r="I224" s="97">
        <f t="shared" si="23"/>
        <v>4354.3499999999995</v>
      </c>
      <c r="J224" s="101" t="s">
        <v>178</v>
      </c>
    </row>
    <row r="225" spans="1:10" ht="12.75" customHeight="1" x14ac:dyDescent="0.25">
      <c r="A225" s="93" t="s">
        <v>332</v>
      </c>
      <c r="B225" s="103">
        <v>1771</v>
      </c>
      <c r="C225" s="103">
        <v>1826</v>
      </c>
      <c r="D225" s="103">
        <v>2046</v>
      </c>
      <c r="E225" s="103">
        <v>2475</v>
      </c>
      <c r="F225" s="103">
        <v>3003</v>
      </c>
      <c r="G225" s="97">
        <f t="shared" si="22"/>
        <v>3453.45</v>
      </c>
      <c r="H225" s="97">
        <f t="shared" si="21"/>
        <v>3903.9</v>
      </c>
      <c r="I225" s="97">
        <f t="shared" si="23"/>
        <v>4354.3499999999995</v>
      </c>
      <c r="J225" s="101" t="s">
        <v>178</v>
      </c>
    </row>
    <row r="226" spans="1:10" ht="12.75" customHeight="1" x14ac:dyDescent="0.25">
      <c r="A226" s="93" t="s">
        <v>333</v>
      </c>
      <c r="B226" s="103">
        <v>1771</v>
      </c>
      <c r="C226" s="103">
        <v>1826</v>
      </c>
      <c r="D226" s="103">
        <v>2046</v>
      </c>
      <c r="E226" s="103">
        <v>2475</v>
      </c>
      <c r="F226" s="103">
        <v>3003</v>
      </c>
      <c r="G226" s="97">
        <f t="shared" si="22"/>
        <v>3453.45</v>
      </c>
      <c r="H226" s="97">
        <f t="shared" si="21"/>
        <v>3903.9</v>
      </c>
      <c r="I226" s="97">
        <f t="shared" si="23"/>
        <v>4354.3499999999995</v>
      </c>
      <c r="J226" s="101" t="s">
        <v>178</v>
      </c>
    </row>
    <row r="227" spans="1:10" ht="12.75" customHeight="1" x14ac:dyDescent="0.25">
      <c r="A227" s="93" t="s">
        <v>334</v>
      </c>
      <c r="B227" s="103">
        <v>1771</v>
      </c>
      <c r="C227" s="103">
        <v>1826</v>
      </c>
      <c r="D227" s="103">
        <v>2046</v>
      </c>
      <c r="E227" s="103">
        <v>2475</v>
      </c>
      <c r="F227" s="103">
        <v>3003</v>
      </c>
      <c r="G227" s="97">
        <f t="shared" si="22"/>
        <v>3453.45</v>
      </c>
      <c r="H227" s="97">
        <f t="shared" si="21"/>
        <v>3903.9</v>
      </c>
      <c r="I227" s="97">
        <f t="shared" si="23"/>
        <v>4354.3499999999995</v>
      </c>
      <c r="J227" s="101" t="s">
        <v>178</v>
      </c>
    </row>
    <row r="228" spans="1:10" ht="12.75" customHeight="1" x14ac:dyDescent="0.25">
      <c r="A228" s="93" t="s">
        <v>335</v>
      </c>
      <c r="B228" s="103">
        <v>1771</v>
      </c>
      <c r="C228" s="103">
        <v>1826</v>
      </c>
      <c r="D228" s="103">
        <v>2046</v>
      </c>
      <c r="E228" s="103">
        <v>2475</v>
      </c>
      <c r="F228" s="103">
        <v>3003</v>
      </c>
      <c r="G228" s="97">
        <f t="shared" si="22"/>
        <v>3453.45</v>
      </c>
      <c r="H228" s="97">
        <f t="shared" si="21"/>
        <v>3903.9</v>
      </c>
      <c r="I228" s="97">
        <f t="shared" si="23"/>
        <v>4354.3499999999995</v>
      </c>
      <c r="J228" s="101" t="s">
        <v>178</v>
      </c>
    </row>
    <row r="229" spans="1:10" ht="12.75" customHeight="1" x14ac:dyDescent="0.25">
      <c r="A229" s="93" t="s">
        <v>336</v>
      </c>
      <c r="B229" s="103">
        <v>1758.9</v>
      </c>
      <c r="C229" s="103">
        <v>1807.3000000000002</v>
      </c>
      <c r="D229" s="103">
        <v>2028.4</v>
      </c>
      <c r="E229" s="103">
        <v>2453</v>
      </c>
      <c r="F229" s="103">
        <v>2977.7000000000003</v>
      </c>
      <c r="G229" s="97">
        <f>(F229*1.15)*1.1</f>
        <v>3766.7905000000005</v>
      </c>
      <c r="H229" s="97">
        <f>(F229+(F229*0.3))*1.1</f>
        <v>4258.1110000000008</v>
      </c>
      <c r="I229" s="97">
        <f>(F229*1.45)*1.1</f>
        <v>4749.4315000000006</v>
      </c>
      <c r="J229" s="101" t="s">
        <v>155</v>
      </c>
    </row>
    <row r="230" spans="1:10" ht="12.75" customHeight="1" x14ac:dyDescent="0.25">
      <c r="A230" s="91" t="s">
        <v>337</v>
      </c>
      <c r="B230" s="100">
        <v>735.90000000000009</v>
      </c>
      <c r="C230" s="100">
        <v>741.40000000000009</v>
      </c>
      <c r="D230" s="100">
        <v>973.50000000000011</v>
      </c>
      <c r="E230" s="100">
        <v>1177</v>
      </c>
      <c r="F230" s="100">
        <v>1296.9000000000001</v>
      </c>
      <c r="G230" s="97">
        <f>(F230*1.15)*1.1</f>
        <v>1640.5785000000001</v>
      </c>
      <c r="H230" s="97">
        <f>(F230+(F230*0.3))*1.1</f>
        <v>1854.5670000000002</v>
      </c>
      <c r="I230" s="97">
        <f>(F230*1.45)*1.1</f>
        <v>2068.5555000000004</v>
      </c>
      <c r="J230" s="98" t="s">
        <v>116</v>
      </c>
    </row>
    <row r="231" spans="1:10" ht="12.75" customHeight="1" x14ac:dyDescent="0.25">
      <c r="A231" s="91" t="s">
        <v>338</v>
      </c>
      <c r="B231" s="100">
        <v>786.50000000000011</v>
      </c>
      <c r="C231" s="100">
        <v>792.00000000000011</v>
      </c>
      <c r="D231" s="100">
        <v>973.50000000000011</v>
      </c>
      <c r="E231" s="100">
        <v>1177</v>
      </c>
      <c r="F231" s="100">
        <v>1296.9000000000001</v>
      </c>
      <c r="G231" s="97">
        <f>(F231*1.15)*1.1</f>
        <v>1640.5785000000001</v>
      </c>
      <c r="H231" s="97">
        <f>(F231+(F231*0.3))*1.1</f>
        <v>1854.5670000000002</v>
      </c>
      <c r="I231" s="97">
        <f>(F231*1.45)*1.1</f>
        <v>2068.5555000000004</v>
      </c>
      <c r="J231" s="98" t="s">
        <v>116</v>
      </c>
    </row>
    <row r="232" spans="1:10" ht="12.75" customHeight="1" x14ac:dyDescent="0.25">
      <c r="A232" s="91" t="s">
        <v>339</v>
      </c>
      <c r="B232" s="100">
        <v>939.40000000000009</v>
      </c>
      <c r="C232" s="100">
        <v>946.00000000000011</v>
      </c>
      <c r="D232" s="100">
        <v>1096.7</v>
      </c>
      <c r="E232" s="100">
        <v>1460.8000000000002</v>
      </c>
      <c r="F232" s="100">
        <v>1782.0000000000002</v>
      </c>
      <c r="G232" s="97">
        <f>(F232*1.15)*1.1</f>
        <v>2254.2300000000005</v>
      </c>
      <c r="H232" s="97">
        <f>(F232+(F232*0.3))*1.1</f>
        <v>2548.2600000000007</v>
      </c>
      <c r="I232" s="97">
        <f>(F232*1.45)*1.1</f>
        <v>2842.2900000000004</v>
      </c>
      <c r="J232" s="98" t="s">
        <v>116</v>
      </c>
    </row>
    <row r="233" spans="1:10" ht="12.75" customHeight="1" x14ac:dyDescent="0.25">
      <c r="A233" s="91" t="s">
        <v>25</v>
      </c>
      <c r="B233" s="100">
        <v>1758.9</v>
      </c>
      <c r="C233" s="100">
        <v>1807.3000000000002</v>
      </c>
      <c r="D233" s="100">
        <v>2028.4</v>
      </c>
      <c r="E233" s="100">
        <v>2453</v>
      </c>
      <c r="F233" s="100">
        <v>2977.7000000000003</v>
      </c>
      <c r="G233" s="97">
        <f>(F233*1.15)*1.1</f>
        <v>3766.7905000000005</v>
      </c>
      <c r="H233" s="97">
        <f>(F233+(F233*0.3))*1.1</f>
        <v>4258.1110000000008</v>
      </c>
      <c r="I233" s="97">
        <f>(F233*1.45)*1.1</f>
        <v>4749.4315000000006</v>
      </c>
      <c r="J233" s="98" t="s">
        <v>116</v>
      </c>
    </row>
    <row r="234" spans="1:10" ht="12.75" customHeight="1" x14ac:dyDescent="0.25">
      <c r="A234" s="91" t="s">
        <v>340</v>
      </c>
      <c r="B234" s="97">
        <v>1672</v>
      </c>
      <c r="C234" s="97">
        <v>1716</v>
      </c>
      <c r="D234" s="97">
        <v>1925</v>
      </c>
      <c r="E234" s="97">
        <v>2332</v>
      </c>
      <c r="F234" s="97">
        <v>2827</v>
      </c>
      <c r="G234" s="97">
        <f t="shared" si="22"/>
        <v>3251.0499999999997</v>
      </c>
      <c r="H234" s="97">
        <f t="shared" si="21"/>
        <v>3675.1</v>
      </c>
      <c r="I234" s="97">
        <f t="shared" ref="I234:I294" si="24">F234*1.45</f>
        <v>4099.1499999999996</v>
      </c>
      <c r="J234" s="98" t="s">
        <v>116</v>
      </c>
    </row>
    <row r="235" spans="1:10" ht="12.75" customHeight="1" x14ac:dyDescent="0.25">
      <c r="A235" s="91" t="s">
        <v>341</v>
      </c>
      <c r="B235" s="97">
        <v>1628</v>
      </c>
      <c r="C235" s="97">
        <v>1672</v>
      </c>
      <c r="D235" s="97">
        <v>1881</v>
      </c>
      <c r="E235" s="97">
        <v>2277</v>
      </c>
      <c r="F235" s="97">
        <v>2761</v>
      </c>
      <c r="G235" s="97">
        <f t="shared" si="22"/>
        <v>3175.1499999999996</v>
      </c>
      <c r="H235" s="97">
        <f t="shared" si="21"/>
        <v>3589.3</v>
      </c>
      <c r="I235" s="97">
        <f t="shared" si="24"/>
        <v>4003.45</v>
      </c>
      <c r="J235" s="98" t="s">
        <v>116</v>
      </c>
    </row>
    <row r="236" spans="1:10" ht="12.75" customHeight="1" x14ac:dyDescent="0.25">
      <c r="A236" s="91" t="s">
        <v>342</v>
      </c>
      <c r="B236" s="97">
        <v>1474</v>
      </c>
      <c r="C236" s="97">
        <v>1507</v>
      </c>
      <c r="D236" s="97">
        <v>1694</v>
      </c>
      <c r="E236" s="97">
        <v>2046</v>
      </c>
      <c r="F236" s="97">
        <v>2486</v>
      </c>
      <c r="G236" s="97">
        <f t="shared" si="22"/>
        <v>2858.8999999999996</v>
      </c>
      <c r="H236" s="97">
        <f t="shared" si="21"/>
        <v>3231.8</v>
      </c>
      <c r="I236" s="97">
        <f t="shared" si="24"/>
        <v>3604.7</v>
      </c>
      <c r="J236" s="105" t="s">
        <v>116</v>
      </c>
    </row>
    <row r="237" spans="1:10" s="107" customFormat="1" ht="12.75" customHeight="1" x14ac:dyDescent="0.25">
      <c r="A237" s="91" t="s">
        <v>343</v>
      </c>
      <c r="B237" s="97">
        <v>1771</v>
      </c>
      <c r="C237" s="97">
        <v>1826</v>
      </c>
      <c r="D237" s="97">
        <v>2046</v>
      </c>
      <c r="E237" s="97">
        <v>2475</v>
      </c>
      <c r="F237" s="97">
        <v>3003</v>
      </c>
      <c r="G237" s="97">
        <f t="shared" si="22"/>
        <v>3453.45</v>
      </c>
      <c r="H237" s="97">
        <f t="shared" si="21"/>
        <v>3903.9</v>
      </c>
      <c r="I237" s="97">
        <f t="shared" si="24"/>
        <v>4354.3499999999995</v>
      </c>
      <c r="J237" s="106" t="s">
        <v>116</v>
      </c>
    </row>
    <row r="238" spans="1:10" ht="12.75" customHeight="1" x14ac:dyDescent="0.25">
      <c r="A238" s="91" t="s">
        <v>344</v>
      </c>
      <c r="B238" s="97">
        <v>1628</v>
      </c>
      <c r="C238" s="97">
        <v>1672</v>
      </c>
      <c r="D238" s="97">
        <v>1881</v>
      </c>
      <c r="E238" s="97">
        <v>2277</v>
      </c>
      <c r="F238" s="97">
        <v>2761</v>
      </c>
      <c r="G238" s="97">
        <f t="shared" si="22"/>
        <v>3175.1499999999996</v>
      </c>
      <c r="H238" s="97">
        <f t="shared" si="21"/>
        <v>3589.3</v>
      </c>
      <c r="I238" s="97">
        <f t="shared" si="24"/>
        <v>4003.45</v>
      </c>
      <c r="J238" s="108" t="s">
        <v>116</v>
      </c>
    </row>
    <row r="239" spans="1:10" ht="12.75" customHeight="1" x14ac:dyDescent="0.25">
      <c r="A239" s="91" t="s">
        <v>345</v>
      </c>
      <c r="B239" s="97">
        <v>1529</v>
      </c>
      <c r="C239" s="97">
        <v>1573</v>
      </c>
      <c r="D239" s="97">
        <v>1760</v>
      </c>
      <c r="E239" s="97">
        <v>2123</v>
      </c>
      <c r="F239" s="97">
        <v>2585</v>
      </c>
      <c r="G239" s="97">
        <f t="shared" si="22"/>
        <v>2972.7499999999995</v>
      </c>
      <c r="H239" s="97">
        <f t="shared" si="21"/>
        <v>3360.5</v>
      </c>
      <c r="I239" s="97">
        <f t="shared" si="24"/>
        <v>3748.25</v>
      </c>
      <c r="J239" s="98" t="s">
        <v>116</v>
      </c>
    </row>
    <row r="240" spans="1:10" ht="12.75" customHeight="1" x14ac:dyDescent="0.25">
      <c r="A240" s="91" t="s">
        <v>346</v>
      </c>
      <c r="B240" s="97">
        <v>1639</v>
      </c>
      <c r="C240" s="97">
        <v>1683</v>
      </c>
      <c r="D240" s="97">
        <v>1892</v>
      </c>
      <c r="E240" s="97">
        <v>2288</v>
      </c>
      <c r="F240" s="97">
        <v>2772</v>
      </c>
      <c r="G240" s="97">
        <f t="shared" si="22"/>
        <v>3187.7999999999997</v>
      </c>
      <c r="H240" s="97">
        <f t="shared" si="21"/>
        <v>3603.6</v>
      </c>
      <c r="I240" s="97">
        <f t="shared" si="24"/>
        <v>4019.4</v>
      </c>
      <c r="J240" s="98" t="s">
        <v>116</v>
      </c>
    </row>
    <row r="241" spans="1:10" ht="12.75" customHeight="1" x14ac:dyDescent="0.25">
      <c r="A241" s="91" t="s">
        <v>347</v>
      </c>
      <c r="B241" s="97">
        <v>1364</v>
      </c>
      <c r="C241" s="97">
        <v>1397</v>
      </c>
      <c r="D241" s="97">
        <v>1573</v>
      </c>
      <c r="E241" s="97">
        <v>1903</v>
      </c>
      <c r="F241" s="97">
        <v>2310</v>
      </c>
      <c r="G241" s="97">
        <f t="shared" si="22"/>
        <v>2656.5</v>
      </c>
      <c r="H241" s="97">
        <f t="shared" si="21"/>
        <v>3003</v>
      </c>
      <c r="I241" s="97">
        <f t="shared" si="24"/>
        <v>3349.5</v>
      </c>
      <c r="J241" s="98" t="s">
        <v>116</v>
      </c>
    </row>
    <row r="242" spans="1:10" ht="12.75" customHeight="1" x14ac:dyDescent="0.25">
      <c r="A242" s="91" t="s">
        <v>348</v>
      </c>
      <c r="B242" s="100">
        <v>830.50000000000011</v>
      </c>
      <c r="C242" s="100">
        <v>866.80000000000007</v>
      </c>
      <c r="D242" s="100">
        <v>973.50000000000011</v>
      </c>
      <c r="E242" s="100">
        <v>1256.2</v>
      </c>
      <c r="F242" s="100">
        <v>1397</v>
      </c>
      <c r="G242" s="97">
        <f t="shared" ref="G242:G249" si="25">(F242*1.15)*1.1</f>
        <v>1767.2050000000002</v>
      </c>
      <c r="H242" s="97">
        <f t="shared" ref="H242:H249" si="26">(F242+(F242*0.3))*1.1</f>
        <v>1997.71</v>
      </c>
      <c r="I242" s="97">
        <f t="shared" ref="I242:I249" si="27">(F242*1.45)*1.1</f>
        <v>2228.2150000000001</v>
      </c>
      <c r="J242" s="98" t="s">
        <v>116</v>
      </c>
    </row>
    <row r="243" spans="1:10" ht="12.75" customHeight="1" x14ac:dyDescent="0.25">
      <c r="A243" s="91" t="s">
        <v>349</v>
      </c>
      <c r="B243" s="100">
        <v>865.7</v>
      </c>
      <c r="C243" s="100">
        <v>871.2</v>
      </c>
      <c r="D243" s="100">
        <v>1142.9000000000001</v>
      </c>
      <c r="E243" s="100">
        <v>1527.9</v>
      </c>
      <c r="F243" s="100">
        <v>1779.8000000000002</v>
      </c>
      <c r="G243" s="97">
        <f t="shared" si="25"/>
        <v>2251.4470000000001</v>
      </c>
      <c r="H243" s="97">
        <f t="shared" si="26"/>
        <v>2545.1140000000005</v>
      </c>
      <c r="I243" s="97">
        <f t="shared" si="27"/>
        <v>2838.7810000000004</v>
      </c>
      <c r="J243" s="98" t="s">
        <v>116</v>
      </c>
    </row>
    <row r="244" spans="1:10" ht="12.75" customHeight="1" x14ac:dyDescent="0.25">
      <c r="A244" s="91" t="s">
        <v>350</v>
      </c>
      <c r="B244" s="100">
        <v>1310.1000000000001</v>
      </c>
      <c r="C244" s="100">
        <v>1415.7</v>
      </c>
      <c r="D244" s="100">
        <v>1589.5000000000002</v>
      </c>
      <c r="E244" s="100">
        <v>2163.7000000000003</v>
      </c>
      <c r="F244" s="100">
        <v>2536.6000000000004</v>
      </c>
      <c r="G244" s="97">
        <f t="shared" si="25"/>
        <v>3208.7990000000004</v>
      </c>
      <c r="H244" s="97">
        <f t="shared" si="26"/>
        <v>3627.3380000000006</v>
      </c>
      <c r="I244" s="97">
        <f t="shared" si="27"/>
        <v>4045.8770000000009</v>
      </c>
      <c r="J244" s="98" t="s">
        <v>116</v>
      </c>
    </row>
    <row r="245" spans="1:10" ht="12.75" customHeight="1" x14ac:dyDescent="0.25">
      <c r="A245" s="91" t="s">
        <v>351</v>
      </c>
      <c r="B245" s="100">
        <v>752.40000000000009</v>
      </c>
      <c r="C245" s="100">
        <v>757.90000000000009</v>
      </c>
      <c r="D245" s="100">
        <v>995.50000000000011</v>
      </c>
      <c r="E245" s="100">
        <v>1216.6000000000001</v>
      </c>
      <c r="F245" s="100">
        <v>1325.5</v>
      </c>
      <c r="G245" s="97">
        <f t="shared" si="25"/>
        <v>1676.7574999999999</v>
      </c>
      <c r="H245" s="97">
        <f t="shared" si="26"/>
        <v>1895.4650000000001</v>
      </c>
      <c r="I245" s="97">
        <f t="shared" si="27"/>
        <v>2114.1725000000001</v>
      </c>
      <c r="J245" s="98" t="s">
        <v>116</v>
      </c>
    </row>
    <row r="246" spans="1:10" ht="12.75" customHeight="1" x14ac:dyDescent="0.25">
      <c r="A246" s="91" t="s">
        <v>352</v>
      </c>
      <c r="B246" s="100">
        <v>833.80000000000007</v>
      </c>
      <c r="C246" s="100">
        <v>866.80000000000007</v>
      </c>
      <c r="D246" s="100">
        <v>973.50000000000011</v>
      </c>
      <c r="E246" s="100">
        <v>1177</v>
      </c>
      <c r="F246" s="100">
        <v>1652.2</v>
      </c>
      <c r="G246" s="97">
        <f t="shared" si="25"/>
        <v>2090.0330000000004</v>
      </c>
      <c r="H246" s="97">
        <f t="shared" si="26"/>
        <v>2362.6460000000002</v>
      </c>
      <c r="I246" s="97">
        <f t="shared" si="27"/>
        <v>2635.2590000000005</v>
      </c>
      <c r="J246" s="98" t="s">
        <v>116</v>
      </c>
    </row>
    <row r="247" spans="1:10" ht="12.75" customHeight="1" x14ac:dyDescent="0.25">
      <c r="A247" s="91" t="s">
        <v>353</v>
      </c>
      <c r="B247" s="100">
        <v>810.7</v>
      </c>
      <c r="C247" s="100">
        <v>815.1</v>
      </c>
      <c r="D247" s="100">
        <v>973.50000000000011</v>
      </c>
      <c r="E247" s="100">
        <v>1186.9000000000001</v>
      </c>
      <c r="F247" s="100">
        <v>1296.9000000000001</v>
      </c>
      <c r="G247" s="97">
        <f t="shared" si="25"/>
        <v>1640.5785000000001</v>
      </c>
      <c r="H247" s="97">
        <f t="shared" si="26"/>
        <v>1854.5670000000002</v>
      </c>
      <c r="I247" s="97">
        <f t="shared" si="27"/>
        <v>2068.5555000000004</v>
      </c>
      <c r="J247" s="98" t="s">
        <v>116</v>
      </c>
    </row>
    <row r="248" spans="1:10" ht="12.75" customHeight="1" x14ac:dyDescent="0.25">
      <c r="A248" s="91" t="s">
        <v>354</v>
      </c>
      <c r="B248" s="100">
        <v>777.7</v>
      </c>
      <c r="C248" s="100">
        <v>782.1</v>
      </c>
      <c r="D248" s="100">
        <v>973.50000000000011</v>
      </c>
      <c r="E248" s="100">
        <v>1371.7</v>
      </c>
      <c r="F248" s="100">
        <v>1397</v>
      </c>
      <c r="G248" s="97">
        <f t="shared" si="25"/>
        <v>1767.2050000000002</v>
      </c>
      <c r="H248" s="97">
        <f t="shared" si="26"/>
        <v>1997.71</v>
      </c>
      <c r="I248" s="97">
        <f t="shared" si="27"/>
        <v>2228.2150000000001</v>
      </c>
      <c r="J248" s="98" t="s">
        <v>116</v>
      </c>
    </row>
    <row r="249" spans="1:10" ht="12.75" customHeight="1" x14ac:dyDescent="0.25">
      <c r="A249" s="91" t="s">
        <v>5</v>
      </c>
      <c r="B249" s="100">
        <v>1758.9</v>
      </c>
      <c r="C249" s="100">
        <v>1807.3000000000002</v>
      </c>
      <c r="D249" s="100">
        <v>2028.4</v>
      </c>
      <c r="E249" s="100">
        <v>2453</v>
      </c>
      <c r="F249" s="100">
        <v>2977.7000000000003</v>
      </c>
      <c r="G249" s="97">
        <f t="shared" si="25"/>
        <v>3766.7905000000005</v>
      </c>
      <c r="H249" s="97">
        <f t="shared" si="26"/>
        <v>4258.1110000000008</v>
      </c>
      <c r="I249" s="97">
        <f t="shared" si="27"/>
        <v>4749.4315000000006</v>
      </c>
      <c r="J249" s="98" t="s">
        <v>116</v>
      </c>
    </row>
    <row r="250" spans="1:10" ht="12.75" customHeight="1" x14ac:dyDescent="0.25">
      <c r="A250" s="91" t="s">
        <v>355</v>
      </c>
      <c r="B250" s="97">
        <v>1551</v>
      </c>
      <c r="C250" s="97">
        <v>1595</v>
      </c>
      <c r="D250" s="97">
        <v>1793</v>
      </c>
      <c r="E250" s="97">
        <v>2167</v>
      </c>
      <c r="F250" s="97">
        <v>2629</v>
      </c>
      <c r="G250" s="97">
        <f t="shared" si="22"/>
        <v>3023.35</v>
      </c>
      <c r="H250" s="97">
        <f t="shared" si="21"/>
        <v>3417.7</v>
      </c>
      <c r="I250" s="97">
        <f t="shared" si="24"/>
        <v>3812.0499999999997</v>
      </c>
      <c r="J250" s="98" t="s">
        <v>116</v>
      </c>
    </row>
    <row r="251" spans="1:10" ht="12.75" customHeight="1" x14ac:dyDescent="0.25">
      <c r="A251" s="91" t="s">
        <v>356</v>
      </c>
      <c r="B251" s="97">
        <v>1848</v>
      </c>
      <c r="C251" s="97">
        <v>1903</v>
      </c>
      <c r="D251" s="97">
        <v>2134</v>
      </c>
      <c r="E251" s="97">
        <v>2585</v>
      </c>
      <c r="F251" s="97">
        <v>3135</v>
      </c>
      <c r="G251" s="97">
        <f t="shared" si="22"/>
        <v>3605.2499999999995</v>
      </c>
      <c r="H251" s="97">
        <f t="shared" si="21"/>
        <v>4075.5</v>
      </c>
      <c r="I251" s="97">
        <f t="shared" si="24"/>
        <v>4545.75</v>
      </c>
      <c r="J251" s="98" t="s">
        <v>116</v>
      </c>
    </row>
    <row r="252" spans="1:10" ht="12.75" customHeight="1" x14ac:dyDescent="0.25">
      <c r="A252" s="91" t="s">
        <v>357</v>
      </c>
      <c r="B252" s="97">
        <v>2002</v>
      </c>
      <c r="C252" s="97">
        <v>2057</v>
      </c>
      <c r="D252" s="97">
        <v>2310</v>
      </c>
      <c r="E252" s="97">
        <v>2794</v>
      </c>
      <c r="F252" s="97">
        <v>3388</v>
      </c>
      <c r="G252" s="97">
        <f t="shared" si="22"/>
        <v>3896.2</v>
      </c>
      <c r="H252" s="97">
        <f t="shared" si="21"/>
        <v>4404.3999999999996</v>
      </c>
      <c r="I252" s="97">
        <f t="shared" si="24"/>
        <v>4912.5999999999995</v>
      </c>
      <c r="J252" s="98" t="s">
        <v>116</v>
      </c>
    </row>
    <row r="253" spans="1:10" ht="12.75" customHeight="1" x14ac:dyDescent="0.25">
      <c r="A253" s="91" t="s">
        <v>358</v>
      </c>
      <c r="B253" s="97">
        <v>2189</v>
      </c>
      <c r="C253" s="97">
        <v>2255</v>
      </c>
      <c r="D253" s="97">
        <v>2530</v>
      </c>
      <c r="E253" s="97">
        <v>3058</v>
      </c>
      <c r="F253" s="97">
        <v>3718</v>
      </c>
      <c r="G253" s="97">
        <f t="shared" si="22"/>
        <v>4275.7</v>
      </c>
      <c r="H253" s="97">
        <f t="shared" si="21"/>
        <v>4833.3999999999996</v>
      </c>
      <c r="I253" s="97">
        <f t="shared" si="24"/>
        <v>5391.0999999999995</v>
      </c>
      <c r="J253" s="98" t="s">
        <v>116</v>
      </c>
    </row>
    <row r="254" spans="1:10" ht="12.75" customHeight="1" x14ac:dyDescent="0.25">
      <c r="A254" s="91" t="s">
        <v>359</v>
      </c>
      <c r="B254" s="97">
        <v>1452</v>
      </c>
      <c r="C254" s="97">
        <v>1485</v>
      </c>
      <c r="D254" s="97">
        <v>1672</v>
      </c>
      <c r="E254" s="97">
        <v>2024</v>
      </c>
      <c r="F254" s="97">
        <v>2453</v>
      </c>
      <c r="G254" s="97">
        <f t="shared" si="22"/>
        <v>2820.95</v>
      </c>
      <c r="H254" s="97">
        <f t="shared" si="21"/>
        <v>3188.9</v>
      </c>
      <c r="I254" s="97">
        <f t="shared" si="24"/>
        <v>3556.85</v>
      </c>
      <c r="J254" s="98" t="s">
        <v>116</v>
      </c>
    </row>
    <row r="255" spans="1:10" ht="12.75" customHeight="1" x14ac:dyDescent="0.25">
      <c r="A255" s="91" t="s">
        <v>360</v>
      </c>
      <c r="B255" s="100">
        <v>917.40000000000009</v>
      </c>
      <c r="C255" s="100">
        <v>917.40000000000009</v>
      </c>
      <c r="D255" s="100">
        <v>1205.6000000000001</v>
      </c>
      <c r="E255" s="100">
        <v>1533.4</v>
      </c>
      <c r="F255" s="100">
        <v>1816.1000000000001</v>
      </c>
      <c r="G255" s="97">
        <f>(F255*1.15)*1.1</f>
        <v>2297.3665000000001</v>
      </c>
      <c r="H255" s="97">
        <f>(F255+(F255*0.3))*1.1</f>
        <v>2597.0230000000006</v>
      </c>
      <c r="I255" s="97">
        <f>(F255*1.45)*1.1</f>
        <v>2896.6795000000006</v>
      </c>
      <c r="J255" s="98" t="s">
        <v>116</v>
      </c>
    </row>
    <row r="256" spans="1:10" ht="12.75" customHeight="1" x14ac:dyDescent="0.25">
      <c r="A256" s="91" t="s">
        <v>12</v>
      </c>
      <c r="B256" s="100">
        <v>1758.9</v>
      </c>
      <c r="C256" s="100">
        <v>1807.3000000000002</v>
      </c>
      <c r="D256" s="100">
        <v>2028.4</v>
      </c>
      <c r="E256" s="100">
        <v>2453</v>
      </c>
      <c r="F256" s="100">
        <v>2977.7000000000003</v>
      </c>
      <c r="G256" s="97">
        <f>(F256*1.15)*1.1</f>
        <v>3766.7905000000005</v>
      </c>
      <c r="H256" s="97">
        <f>(F256+(F256*0.3))*1.1</f>
        <v>4258.1110000000008</v>
      </c>
      <c r="I256" s="97">
        <f>(F256*1.45)*1.1</f>
        <v>4749.4315000000006</v>
      </c>
      <c r="J256" s="98" t="s">
        <v>116</v>
      </c>
    </row>
    <row r="257" spans="1:10" ht="12.75" customHeight="1" x14ac:dyDescent="0.25">
      <c r="A257" s="91" t="s">
        <v>361</v>
      </c>
      <c r="B257" s="100">
        <v>2420</v>
      </c>
      <c r="C257" s="100">
        <v>2486</v>
      </c>
      <c r="D257" s="100">
        <v>2794</v>
      </c>
      <c r="E257" s="100">
        <v>3377</v>
      </c>
      <c r="F257" s="100">
        <v>4103</v>
      </c>
      <c r="G257" s="97">
        <f t="shared" si="22"/>
        <v>4718.45</v>
      </c>
      <c r="H257" s="97">
        <f t="shared" si="21"/>
        <v>5333.9</v>
      </c>
      <c r="I257" s="97">
        <f t="shared" si="24"/>
        <v>5949.3499999999995</v>
      </c>
      <c r="J257" s="98" t="s">
        <v>116</v>
      </c>
    </row>
    <row r="258" spans="1:10" ht="12.75" customHeight="1" x14ac:dyDescent="0.25">
      <c r="A258" s="91" t="s">
        <v>362</v>
      </c>
      <c r="B258" s="100">
        <v>1903</v>
      </c>
      <c r="C258" s="100">
        <v>1958</v>
      </c>
      <c r="D258" s="100">
        <v>2200</v>
      </c>
      <c r="E258" s="100">
        <v>2662</v>
      </c>
      <c r="F258" s="100">
        <v>3234</v>
      </c>
      <c r="G258" s="97">
        <f t="shared" si="22"/>
        <v>3719.1</v>
      </c>
      <c r="H258" s="97">
        <f t="shared" si="21"/>
        <v>4204.2</v>
      </c>
      <c r="I258" s="97">
        <f t="shared" si="24"/>
        <v>4689.3</v>
      </c>
      <c r="J258" s="98" t="s">
        <v>116</v>
      </c>
    </row>
    <row r="259" spans="1:10" ht="12.75" customHeight="1" x14ac:dyDescent="0.25">
      <c r="A259" s="91" t="s">
        <v>363</v>
      </c>
      <c r="B259" s="100">
        <v>2046</v>
      </c>
      <c r="C259" s="100">
        <v>2112</v>
      </c>
      <c r="D259" s="100">
        <v>2365</v>
      </c>
      <c r="E259" s="100">
        <v>2860</v>
      </c>
      <c r="F259" s="100">
        <v>3476</v>
      </c>
      <c r="G259" s="97">
        <f t="shared" si="22"/>
        <v>3997.3999999999996</v>
      </c>
      <c r="H259" s="97">
        <f t="shared" ref="H259:H322" si="28">F259+(F259*0.3)</f>
        <v>4518.8</v>
      </c>
      <c r="I259" s="97">
        <f t="shared" si="24"/>
        <v>5040.2</v>
      </c>
      <c r="J259" s="98" t="s">
        <v>116</v>
      </c>
    </row>
    <row r="260" spans="1:10" ht="12.75" customHeight="1" x14ac:dyDescent="0.25">
      <c r="A260" s="91" t="s">
        <v>364</v>
      </c>
      <c r="B260" s="100">
        <v>2013</v>
      </c>
      <c r="C260" s="100">
        <v>2068</v>
      </c>
      <c r="D260" s="100">
        <v>2321</v>
      </c>
      <c r="E260" s="100">
        <v>2805</v>
      </c>
      <c r="F260" s="100">
        <v>3410</v>
      </c>
      <c r="G260" s="97">
        <f t="shared" si="22"/>
        <v>3921.4999999999995</v>
      </c>
      <c r="H260" s="97">
        <f t="shared" si="28"/>
        <v>4433</v>
      </c>
      <c r="I260" s="97">
        <f t="shared" si="24"/>
        <v>4944.5</v>
      </c>
      <c r="J260" s="98" t="s">
        <v>116</v>
      </c>
    </row>
    <row r="261" spans="1:10" ht="12.75" customHeight="1" x14ac:dyDescent="0.25">
      <c r="A261" s="91" t="s">
        <v>365</v>
      </c>
      <c r="B261" s="97">
        <v>1364</v>
      </c>
      <c r="C261" s="97">
        <v>1507</v>
      </c>
      <c r="D261" s="97">
        <v>1694</v>
      </c>
      <c r="E261" s="97">
        <v>2079</v>
      </c>
      <c r="F261" s="97">
        <v>2398</v>
      </c>
      <c r="G261" s="97">
        <f t="shared" si="22"/>
        <v>2757.7</v>
      </c>
      <c r="H261" s="97">
        <f t="shared" si="28"/>
        <v>3117.4</v>
      </c>
      <c r="I261" s="97">
        <f t="shared" si="24"/>
        <v>3477.1</v>
      </c>
      <c r="J261" s="98" t="s">
        <v>116</v>
      </c>
    </row>
    <row r="262" spans="1:10" ht="12.75" customHeight="1" x14ac:dyDescent="0.25">
      <c r="A262" s="91" t="s">
        <v>366</v>
      </c>
      <c r="B262" s="100">
        <v>735.90000000000009</v>
      </c>
      <c r="C262" s="100">
        <v>741.40000000000009</v>
      </c>
      <c r="D262" s="100">
        <v>973.50000000000011</v>
      </c>
      <c r="E262" s="100">
        <v>1254</v>
      </c>
      <c r="F262" s="100">
        <v>1397</v>
      </c>
      <c r="G262" s="97">
        <f>(F262*1.15)*1.1</f>
        <v>1767.2050000000002</v>
      </c>
      <c r="H262" s="97">
        <f>(F262+(F262*0.3))*1.1</f>
        <v>1997.71</v>
      </c>
      <c r="I262" s="97">
        <f>(F262*1.45)*1.1</f>
        <v>2228.2150000000001</v>
      </c>
      <c r="J262" s="98" t="s">
        <v>116</v>
      </c>
    </row>
    <row r="263" spans="1:10" ht="12.75" customHeight="1" x14ac:dyDescent="0.25">
      <c r="A263" s="91" t="s">
        <v>19</v>
      </c>
      <c r="B263" s="100">
        <v>1758.9</v>
      </c>
      <c r="C263" s="100">
        <v>1807.3000000000002</v>
      </c>
      <c r="D263" s="100">
        <v>2028.4</v>
      </c>
      <c r="E263" s="100">
        <v>2453</v>
      </c>
      <c r="F263" s="100">
        <v>2977.7000000000003</v>
      </c>
      <c r="G263" s="97">
        <f>(F263*1.15)*1.1</f>
        <v>3766.7905000000005</v>
      </c>
      <c r="H263" s="97">
        <f>(F263+(F263*0.3))*1.1</f>
        <v>4258.1110000000008</v>
      </c>
      <c r="I263" s="97">
        <f>(F263*1.45)*1.1</f>
        <v>4749.4315000000006</v>
      </c>
      <c r="J263" s="98" t="s">
        <v>116</v>
      </c>
    </row>
    <row r="264" spans="1:10" ht="12.75" customHeight="1" x14ac:dyDescent="0.25">
      <c r="A264" s="91" t="s">
        <v>367</v>
      </c>
      <c r="B264" s="97">
        <v>2035</v>
      </c>
      <c r="C264" s="97">
        <v>2090</v>
      </c>
      <c r="D264" s="97">
        <v>2343</v>
      </c>
      <c r="E264" s="97">
        <v>2838</v>
      </c>
      <c r="F264" s="97">
        <v>3443</v>
      </c>
      <c r="G264" s="97">
        <f t="shared" si="22"/>
        <v>3959.45</v>
      </c>
      <c r="H264" s="97">
        <f t="shared" si="28"/>
        <v>4475.8999999999996</v>
      </c>
      <c r="I264" s="97">
        <f t="shared" si="24"/>
        <v>4992.3499999999995</v>
      </c>
      <c r="J264" s="98" t="s">
        <v>116</v>
      </c>
    </row>
    <row r="265" spans="1:10" ht="12.75" customHeight="1" x14ac:dyDescent="0.25">
      <c r="A265" s="91" t="s">
        <v>368</v>
      </c>
      <c r="B265" s="97">
        <v>2266</v>
      </c>
      <c r="C265" s="97">
        <v>2332</v>
      </c>
      <c r="D265" s="97">
        <v>2618</v>
      </c>
      <c r="E265" s="97">
        <v>3168</v>
      </c>
      <c r="F265" s="97">
        <v>3839</v>
      </c>
      <c r="G265" s="97">
        <f t="shared" si="22"/>
        <v>4414.8499999999995</v>
      </c>
      <c r="H265" s="97">
        <f t="shared" si="28"/>
        <v>4990.7</v>
      </c>
      <c r="I265" s="97">
        <f t="shared" si="24"/>
        <v>5566.55</v>
      </c>
      <c r="J265" s="98" t="s">
        <v>116</v>
      </c>
    </row>
    <row r="266" spans="1:10" ht="12.75" customHeight="1" x14ac:dyDescent="0.25">
      <c r="A266" s="91" t="s">
        <v>369</v>
      </c>
      <c r="B266" s="97">
        <v>2266</v>
      </c>
      <c r="C266" s="97">
        <v>2332</v>
      </c>
      <c r="D266" s="97">
        <v>2618</v>
      </c>
      <c r="E266" s="97">
        <v>3168</v>
      </c>
      <c r="F266" s="97">
        <v>3839</v>
      </c>
      <c r="G266" s="97">
        <f t="shared" si="22"/>
        <v>4414.8499999999995</v>
      </c>
      <c r="H266" s="97">
        <f t="shared" si="28"/>
        <v>4990.7</v>
      </c>
      <c r="I266" s="97">
        <f t="shared" si="24"/>
        <v>5566.55</v>
      </c>
      <c r="J266" s="98" t="s">
        <v>116</v>
      </c>
    </row>
    <row r="267" spans="1:10" ht="12.75" customHeight="1" x14ac:dyDescent="0.25">
      <c r="A267" s="91" t="s">
        <v>370</v>
      </c>
      <c r="B267" s="97">
        <v>2277</v>
      </c>
      <c r="C267" s="97">
        <v>2343</v>
      </c>
      <c r="D267" s="97">
        <v>2629</v>
      </c>
      <c r="E267" s="97">
        <v>3179</v>
      </c>
      <c r="F267" s="97">
        <v>3861</v>
      </c>
      <c r="G267" s="97">
        <f t="shared" si="22"/>
        <v>4440.1499999999996</v>
      </c>
      <c r="H267" s="97">
        <f t="shared" si="28"/>
        <v>5019.3</v>
      </c>
      <c r="I267" s="97">
        <f t="shared" si="24"/>
        <v>5598.45</v>
      </c>
      <c r="J267" s="98" t="s">
        <v>116</v>
      </c>
    </row>
    <row r="268" spans="1:10" ht="12.75" customHeight="1" x14ac:dyDescent="0.25">
      <c r="A268" s="91" t="s">
        <v>371</v>
      </c>
      <c r="B268" s="97">
        <v>1848</v>
      </c>
      <c r="C268" s="97">
        <v>1903</v>
      </c>
      <c r="D268" s="97">
        <v>2134</v>
      </c>
      <c r="E268" s="97">
        <v>2585</v>
      </c>
      <c r="F268" s="97">
        <v>3135</v>
      </c>
      <c r="G268" s="97">
        <f t="shared" si="22"/>
        <v>3605.2499999999995</v>
      </c>
      <c r="H268" s="97">
        <f t="shared" si="28"/>
        <v>4075.5</v>
      </c>
      <c r="I268" s="97">
        <f t="shared" si="24"/>
        <v>4545.75</v>
      </c>
      <c r="J268" s="98" t="s">
        <v>116</v>
      </c>
    </row>
    <row r="269" spans="1:10" ht="12.75" customHeight="1" x14ac:dyDescent="0.25">
      <c r="A269" s="91" t="s">
        <v>372</v>
      </c>
      <c r="B269" s="97">
        <v>2420</v>
      </c>
      <c r="C269" s="97">
        <v>2486</v>
      </c>
      <c r="D269" s="97">
        <v>2794</v>
      </c>
      <c r="E269" s="97">
        <v>3377</v>
      </c>
      <c r="F269" s="97">
        <v>4103</v>
      </c>
      <c r="G269" s="97">
        <f t="shared" si="22"/>
        <v>4718.45</v>
      </c>
      <c r="H269" s="97">
        <f t="shared" si="28"/>
        <v>5333.9</v>
      </c>
      <c r="I269" s="97">
        <f t="shared" si="24"/>
        <v>5949.3499999999995</v>
      </c>
      <c r="J269" s="101" t="s">
        <v>178</v>
      </c>
    </row>
    <row r="270" spans="1:10" ht="12.75" customHeight="1" x14ac:dyDescent="0.25">
      <c r="A270" s="91" t="s">
        <v>373</v>
      </c>
      <c r="B270" s="97">
        <v>2112</v>
      </c>
      <c r="C270" s="97">
        <v>2178</v>
      </c>
      <c r="D270" s="97">
        <v>2442</v>
      </c>
      <c r="E270" s="97">
        <v>2948</v>
      </c>
      <c r="F270" s="97">
        <v>3586</v>
      </c>
      <c r="G270" s="97">
        <f t="shared" si="22"/>
        <v>4123.8999999999996</v>
      </c>
      <c r="H270" s="97">
        <f t="shared" si="28"/>
        <v>4661.8</v>
      </c>
      <c r="I270" s="97">
        <f t="shared" si="24"/>
        <v>5199.7</v>
      </c>
      <c r="J270" s="101" t="s">
        <v>116</v>
      </c>
    </row>
    <row r="271" spans="1:10" ht="12.75" customHeight="1" x14ac:dyDescent="0.25">
      <c r="A271" s="91" t="s">
        <v>374</v>
      </c>
      <c r="B271" s="97">
        <v>2035</v>
      </c>
      <c r="C271" s="97">
        <v>2090</v>
      </c>
      <c r="D271" s="97">
        <v>2343</v>
      </c>
      <c r="E271" s="97">
        <v>2838</v>
      </c>
      <c r="F271" s="97">
        <v>3443</v>
      </c>
      <c r="G271" s="97">
        <f t="shared" si="22"/>
        <v>3959.45</v>
      </c>
      <c r="H271" s="97">
        <f t="shared" si="28"/>
        <v>4475.8999999999996</v>
      </c>
      <c r="I271" s="97">
        <f t="shared" si="24"/>
        <v>4992.3499999999995</v>
      </c>
      <c r="J271" s="101" t="s">
        <v>116</v>
      </c>
    </row>
    <row r="272" spans="1:10" ht="12.75" customHeight="1" x14ac:dyDescent="0.25">
      <c r="A272" s="91" t="s">
        <v>375</v>
      </c>
      <c r="B272" s="97">
        <v>1848</v>
      </c>
      <c r="C272" s="97">
        <v>1903</v>
      </c>
      <c r="D272" s="97">
        <v>2134</v>
      </c>
      <c r="E272" s="97">
        <v>2585</v>
      </c>
      <c r="F272" s="97">
        <v>3135</v>
      </c>
      <c r="G272" s="97">
        <f>F272*1.15</f>
        <v>3605.2499999999995</v>
      </c>
      <c r="H272" s="97">
        <f>F272+(F272*0.3)</f>
        <v>4075.5</v>
      </c>
      <c r="I272" s="97">
        <f t="shared" si="24"/>
        <v>4545.75</v>
      </c>
      <c r="J272" s="101" t="s">
        <v>116</v>
      </c>
    </row>
    <row r="273" spans="1:10" ht="12.75" customHeight="1" x14ac:dyDescent="0.25">
      <c r="A273" s="91" t="s">
        <v>376</v>
      </c>
      <c r="B273" s="97">
        <v>1947</v>
      </c>
      <c r="C273" s="97">
        <v>2002</v>
      </c>
      <c r="D273" s="97">
        <v>2244</v>
      </c>
      <c r="E273" s="97">
        <v>2717</v>
      </c>
      <c r="F273" s="97">
        <v>3289</v>
      </c>
      <c r="G273" s="97">
        <f t="shared" si="22"/>
        <v>3782.35</v>
      </c>
      <c r="H273" s="97">
        <f t="shared" si="28"/>
        <v>4275.7</v>
      </c>
      <c r="I273" s="97">
        <f t="shared" si="24"/>
        <v>4769.05</v>
      </c>
      <c r="J273" s="101" t="s">
        <v>178</v>
      </c>
    </row>
    <row r="274" spans="1:10" ht="12.75" customHeight="1" x14ac:dyDescent="0.25">
      <c r="A274" s="91" t="s">
        <v>377</v>
      </c>
      <c r="B274" s="97">
        <v>2189</v>
      </c>
      <c r="C274" s="97">
        <v>2255</v>
      </c>
      <c r="D274" s="97">
        <v>2530</v>
      </c>
      <c r="E274" s="97">
        <v>3058</v>
      </c>
      <c r="F274" s="97">
        <v>3718</v>
      </c>
      <c r="G274" s="97">
        <f t="shared" si="22"/>
        <v>4275.7</v>
      </c>
      <c r="H274" s="97">
        <f t="shared" si="28"/>
        <v>4833.3999999999996</v>
      </c>
      <c r="I274" s="97">
        <f t="shared" si="24"/>
        <v>5391.0999999999995</v>
      </c>
      <c r="J274" s="101" t="s">
        <v>178</v>
      </c>
    </row>
    <row r="275" spans="1:10" ht="12.75" customHeight="1" x14ac:dyDescent="0.25">
      <c r="A275" s="91" t="s">
        <v>378</v>
      </c>
      <c r="B275" s="97">
        <v>1903</v>
      </c>
      <c r="C275" s="97">
        <v>1947</v>
      </c>
      <c r="D275" s="97">
        <v>2189</v>
      </c>
      <c r="E275" s="97">
        <v>2651</v>
      </c>
      <c r="F275" s="97">
        <v>3212</v>
      </c>
      <c r="G275" s="97">
        <f t="shared" si="22"/>
        <v>3693.7999999999997</v>
      </c>
      <c r="H275" s="97">
        <f t="shared" si="28"/>
        <v>4175.6000000000004</v>
      </c>
      <c r="I275" s="97">
        <f t="shared" si="24"/>
        <v>4657.3999999999996</v>
      </c>
      <c r="J275" s="101" t="s">
        <v>116</v>
      </c>
    </row>
    <row r="276" spans="1:10" ht="12.75" customHeight="1" x14ac:dyDescent="0.25">
      <c r="A276" s="91" t="s">
        <v>379</v>
      </c>
      <c r="B276" s="97">
        <v>1397</v>
      </c>
      <c r="C276" s="97">
        <v>1430</v>
      </c>
      <c r="D276" s="97">
        <v>1606</v>
      </c>
      <c r="E276" s="97">
        <v>1947</v>
      </c>
      <c r="F276" s="97">
        <v>2354</v>
      </c>
      <c r="G276" s="97">
        <f t="shared" si="22"/>
        <v>2707.1</v>
      </c>
      <c r="H276" s="97">
        <f t="shared" si="28"/>
        <v>3060.2</v>
      </c>
      <c r="I276" s="97">
        <f t="shared" si="24"/>
        <v>3413.2999999999997</v>
      </c>
      <c r="J276" s="101" t="s">
        <v>116</v>
      </c>
    </row>
    <row r="277" spans="1:10" ht="12.75" customHeight="1" x14ac:dyDescent="0.25">
      <c r="A277" s="91" t="s">
        <v>380</v>
      </c>
      <c r="B277" s="97">
        <v>1848</v>
      </c>
      <c r="C277" s="97">
        <v>1903</v>
      </c>
      <c r="D277" s="97">
        <v>2134</v>
      </c>
      <c r="E277" s="97">
        <v>2585</v>
      </c>
      <c r="F277" s="97">
        <v>3135</v>
      </c>
      <c r="G277" s="97">
        <f t="shared" si="22"/>
        <v>3605.2499999999995</v>
      </c>
      <c r="H277" s="97">
        <f t="shared" si="28"/>
        <v>4075.5</v>
      </c>
      <c r="I277" s="97">
        <f t="shared" si="24"/>
        <v>4545.75</v>
      </c>
      <c r="J277" s="101" t="s">
        <v>116</v>
      </c>
    </row>
    <row r="278" spans="1:10" ht="12.75" customHeight="1" x14ac:dyDescent="0.25">
      <c r="A278" s="91" t="s">
        <v>381</v>
      </c>
      <c r="B278" s="97">
        <v>1463</v>
      </c>
      <c r="C278" s="97">
        <v>1496</v>
      </c>
      <c r="D278" s="97">
        <v>1683</v>
      </c>
      <c r="E278" s="97">
        <v>2035</v>
      </c>
      <c r="F278" s="97">
        <v>2475</v>
      </c>
      <c r="G278" s="97">
        <f t="shared" si="22"/>
        <v>2846.25</v>
      </c>
      <c r="H278" s="97">
        <f t="shared" si="28"/>
        <v>3217.5</v>
      </c>
      <c r="I278" s="97">
        <f t="shared" si="24"/>
        <v>3588.75</v>
      </c>
      <c r="J278" s="101" t="s">
        <v>178</v>
      </c>
    </row>
    <row r="279" spans="1:10" ht="12.75" customHeight="1" x14ac:dyDescent="0.25">
      <c r="A279" s="91" t="s">
        <v>382</v>
      </c>
      <c r="B279" s="97">
        <v>1738</v>
      </c>
      <c r="C279" s="97">
        <v>1782</v>
      </c>
      <c r="D279" s="97">
        <v>2002</v>
      </c>
      <c r="E279" s="97">
        <v>2420</v>
      </c>
      <c r="F279" s="97">
        <v>2937</v>
      </c>
      <c r="G279" s="97">
        <f t="shared" si="22"/>
        <v>3377.5499999999997</v>
      </c>
      <c r="H279" s="97">
        <f t="shared" si="28"/>
        <v>3818.1</v>
      </c>
      <c r="I279" s="97">
        <f t="shared" si="24"/>
        <v>4258.6499999999996</v>
      </c>
      <c r="J279" s="101" t="s">
        <v>178</v>
      </c>
    </row>
    <row r="280" spans="1:10" ht="12.75" customHeight="1" x14ac:dyDescent="0.25">
      <c r="A280" s="91" t="s">
        <v>383</v>
      </c>
      <c r="B280" s="97">
        <v>1848</v>
      </c>
      <c r="C280" s="97">
        <v>1903</v>
      </c>
      <c r="D280" s="97">
        <v>2134</v>
      </c>
      <c r="E280" s="97">
        <v>2585</v>
      </c>
      <c r="F280" s="97">
        <v>3135</v>
      </c>
      <c r="G280" s="97">
        <f t="shared" si="22"/>
        <v>3605.2499999999995</v>
      </c>
      <c r="H280" s="97">
        <f t="shared" si="28"/>
        <v>4075.5</v>
      </c>
      <c r="I280" s="97">
        <f t="shared" si="24"/>
        <v>4545.75</v>
      </c>
      <c r="J280" s="101" t="s">
        <v>116</v>
      </c>
    </row>
    <row r="281" spans="1:10" ht="12.75" customHeight="1" x14ac:dyDescent="0.25">
      <c r="A281" s="91" t="s">
        <v>384</v>
      </c>
      <c r="B281" s="97">
        <v>1848</v>
      </c>
      <c r="C281" s="97">
        <v>1903</v>
      </c>
      <c r="D281" s="97">
        <v>2134</v>
      </c>
      <c r="E281" s="97">
        <v>2585</v>
      </c>
      <c r="F281" s="97">
        <v>3135</v>
      </c>
      <c r="G281" s="97">
        <f>F281*1.15</f>
        <v>3605.2499999999995</v>
      </c>
      <c r="H281" s="97">
        <f>F281+(F281*0.3)</f>
        <v>4075.5</v>
      </c>
      <c r="I281" s="97">
        <f t="shared" si="24"/>
        <v>4545.75</v>
      </c>
      <c r="J281" s="101" t="s">
        <v>116</v>
      </c>
    </row>
    <row r="282" spans="1:10" ht="12.75" customHeight="1" x14ac:dyDescent="0.25">
      <c r="A282" s="91" t="s">
        <v>385</v>
      </c>
      <c r="B282" s="97">
        <v>2101</v>
      </c>
      <c r="C282" s="97">
        <v>2156</v>
      </c>
      <c r="D282" s="97">
        <v>2420</v>
      </c>
      <c r="E282" s="97">
        <v>2926</v>
      </c>
      <c r="F282" s="97">
        <v>3553</v>
      </c>
      <c r="G282" s="97">
        <f>F282*1.15</f>
        <v>4085.95</v>
      </c>
      <c r="H282" s="97">
        <f>F282+(F282*0.3)</f>
        <v>4618.8999999999996</v>
      </c>
      <c r="I282" s="97">
        <f t="shared" si="24"/>
        <v>5151.8499999999995</v>
      </c>
      <c r="J282" s="101" t="s">
        <v>116</v>
      </c>
    </row>
    <row r="283" spans="1:10" ht="12.75" customHeight="1" x14ac:dyDescent="0.25">
      <c r="A283" s="91" t="s">
        <v>386</v>
      </c>
      <c r="B283" s="97">
        <v>1848</v>
      </c>
      <c r="C283" s="97">
        <v>1903</v>
      </c>
      <c r="D283" s="97">
        <v>2134</v>
      </c>
      <c r="E283" s="97">
        <v>2585</v>
      </c>
      <c r="F283" s="97">
        <v>3135</v>
      </c>
      <c r="G283" s="97">
        <f t="shared" si="22"/>
        <v>3605.2499999999995</v>
      </c>
      <c r="H283" s="97">
        <f t="shared" si="28"/>
        <v>4075.5</v>
      </c>
      <c r="I283" s="97">
        <f t="shared" si="24"/>
        <v>4545.75</v>
      </c>
      <c r="J283" s="101" t="s">
        <v>178</v>
      </c>
    </row>
    <row r="284" spans="1:10" ht="12.75" customHeight="1" x14ac:dyDescent="0.25">
      <c r="A284" s="91" t="s">
        <v>387</v>
      </c>
      <c r="B284" s="97">
        <v>2431</v>
      </c>
      <c r="C284" s="97">
        <v>2497</v>
      </c>
      <c r="D284" s="97">
        <v>2805</v>
      </c>
      <c r="E284" s="97">
        <v>3388</v>
      </c>
      <c r="F284" s="97">
        <v>4114</v>
      </c>
      <c r="G284" s="97">
        <f t="shared" ref="G284:G340" si="29">F284*1.15</f>
        <v>4731.0999999999995</v>
      </c>
      <c r="H284" s="97">
        <f t="shared" si="28"/>
        <v>5348.2</v>
      </c>
      <c r="I284" s="97">
        <f t="shared" si="24"/>
        <v>5965.3</v>
      </c>
      <c r="J284" s="101" t="s">
        <v>116</v>
      </c>
    </row>
    <row r="285" spans="1:10" ht="12.75" customHeight="1" x14ac:dyDescent="0.25">
      <c r="A285" s="91" t="s">
        <v>388</v>
      </c>
      <c r="B285" s="97">
        <v>2255</v>
      </c>
      <c r="C285" s="97">
        <v>2310</v>
      </c>
      <c r="D285" s="97">
        <v>2596</v>
      </c>
      <c r="E285" s="97">
        <v>3135</v>
      </c>
      <c r="F285" s="97">
        <v>3806</v>
      </c>
      <c r="G285" s="97">
        <f t="shared" si="29"/>
        <v>4376.8999999999996</v>
      </c>
      <c r="H285" s="97">
        <f t="shared" si="28"/>
        <v>4947.8</v>
      </c>
      <c r="I285" s="97">
        <f t="shared" si="24"/>
        <v>5518.7</v>
      </c>
      <c r="J285" s="101" t="s">
        <v>116</v>
      </c>
    </row>
    <row r="286" spans="1:10" ht="12.75" customHeight="1" x14ac:dyDescent="0.25">
      <c r="A286" s="91" t="s">
        <v>389</v>
      </c>
      <c r="B286" s="97">
        <v>2112</v>
      </c>
      <c r="C286" s="97">
        <v>2178</v>
      </c>
      <c r="D286" s="97">
        <v>2442</v>
      </c>
      <c r="E286" s="97">
        <v>2948</v>
      </c>
      <c r="F286" s="97">
        <v>3586</v>
      </c>
      <c r="G286" s="97">
        <f t="shared" si="29"/>
        <v>4123.8999999999996</v>
      </c>
      <c r="H286" s="97">
        <f t="shared" si="28"/>
        <v>4661.8</v>
      </c>
      <c r="I286" s="97">
        <f t="shared" si="24"/>
        <v>5199.7</v>
      </c>
      <c r="J286" s="101" t="s">
        <v>116</v>
      </c>
    </row>
    <row r="287" spans="1:10" ht="12.75" customHeight="1" x14ac:dyDescent="0.25">
      <c r="A287" s="91" t="s">
        <v>390</v>
      </c>
      <c r="B287" s="97">
        <v>2541</v>
      </c>
      <c r="C287" s="97">
        <v>2607</v>
      </c>
      <c r="D287" s="97">
        <v>2926</v>
      </c>
      <c r="E287" s="97">
        <v>3542</v>
      </c>
      <c r="F287" s="97">
        <v>4290</v>
      </c>
      <c r="G287" s="97">
        <f t="shared" si="29"/>
        <v>4933.5</v>
      </c>
      <c r="H287" s="97">
        <f t="shared" si="28"/>
        <v>5577</v>
      </c>
      <c r="I287" s="97">
        <f t="shared" si="24"/>
        <v>6220.5</v>
      </c>
      <c r="J287" s="101" t="s">
        <v>116</v>
      </c>
    </row>
    <row r="288" spans="1:10" ht="12.75" customHeight="1" x14ac:dyDescent="0.25">
      <c r="A288" s="91" t="s">
        <v>391</v>
      </c>
      <c r="B288" s="97">
        <v>2640</v>
      </c>
      <c r="C288" s="97">
        <v>2717</v>
      </c>
      <c r="D288" s="97">
        <v>3047</v>
      </c>
      <c r="E288" s="97">
        <v>3685</v>
      </c>
      <c r="F288" s="97">
        <v>4477</v>
      </c>
      <c r="G288" s="97">
        <f t="shared" si="29"/>
        <v>5148.5499999999993</v>
      </c>
      <c r="H288" s="97">
        <f t="shared" si="28"/>
        <v>5820.1</v>
      </c>
      <c r="I288" s="97">
        <f t="shared" si="24"/>
        <v>6491.65</v>
      </c>
      <c r="J288" s="101" t="s">
        <v>116</v>
      </c>
    </row>
    <row r="289" spans="1:10" ht="12.75" customHeight="1" x14ac:dyDescent="0.25">
      <c r="A289" s="91" t="s">
        <v>392</v>
      </c>
      <c r="B289" s="97">
        <v>1529</v>
      </c>
      <c r="C289" s="97">
        <v>1573</v>
      </c>
      <c r="D289" s="97">
        <v>1760</v>
      </c>
      <c r="E289" s="97">
        <v>2123</v>
      </c>
      <c r="F289" s="97">
        <v>2585</v>
      </c>
      <c r="G289" s="97">
        <f t="shared" si="29"/>
        <v>2972.7499999999995</v>
      </c>
      <c r="H289" s="97">
        <f t="shared" si="28"/>
        <v>3360.5</v>
      </c>
      <c r="I289" s="97">
        <f t="shared" si="24"/>
        <v>3748.25</v>
      </c>
      <c r="J289" s="101" t="s">
        <v>116</v>
      </c>
    </row>
    <row r="290" spans="1:10" ht="12.75" customHeight="1" x14ac:dyDescent="0.25">
      <c r="A290" s="91" t="s">
        <v>393</v>
      </c>
      <c r="B290" s="97">
        <v>1320</v>
      </c>
      <c r="C290" s="97">
        <v>1353</v>
      </c>
      <c r="D290" s="97">
        <v>1518</v>
      </c>
      <c r="E290" s="97">
        <v>1837</v>
      </c>
      <c r="F290" s="97">
        <v>2233</v>
      </c>
      <c r="G290" s="97">
        <f t="shared" si="29"/>
        <v>2567.9499999999998</v>
      </c>
      <c r="H290" s="97">
        <f t="shared" si="28"/>
        <v>2902.9</v>
      </c>
      <c r="I290" s="97">
        <f t="shared" si="24"/>
        <v>3237.85</v>
      </c>
      <c r="J290" s="101" t="s">
        <v>116</v>
      </c>
    </row>
    <row r="291" spans="1:10" ht="12.75" customHeight="1" x14ac:dyDescent="0.25">
      <c r="A291" s="91" t="s">
        <v>394</v>
      </c>
      <c r="B291" s="97">
        <v>1958</v>
      </c>
      <c r="C291" s="97">
        <v>2013</v>
      </c>
      <c r="D291" s="97">
        <v>2255</v>
      </c>
      <c r="E291" s="97">
        <v>2728</v>
      </c>
      <c r="F291" s="97">
        <v>3311</v>
      </c>
      <c r="G291" s="97">
        <f t="shared" si="29"/>
        <v>3807.6499999999996</v>
      </c>
      <c r="H291" s="97">
        <f t="shared" si="28"/>
        <v>4304.3</v>
      </c>
      <c r="I291" s="97">
        <f t="shared" si="24"/>
        <v>4800.95</v>
      </c>
      <c r="J291" s="101" t="s">
        <v>116</v>
      </c>
    </row>
    <row r="292" spans="1:10" ht="12.75" customHeight="1" x14ac:dyDescent="0.25">
      <c r="A292" s="91" t="s">
        <v>395</v>
      </c>
      <c r="B292" s="97">
        <v>1683</v>
      </c>
      <c r="C292" s="97">
        <v>1738</v>
      </c>
      <c r="D292" s="97">
        <v>1947</v>
      </c>
      <c r="E292" s="97">
        <v>2354</v>
      </c>
      <c r="F292" s="97">
        <v>2860</v>
      </c>
      <c r="G292" s="97">
        <f t="shared" si="29"/>
        <v>3288.9999999999995</v>
      </c>
      <c r="H292" s="97">
        <f t="shared" si="28"/>
        <v>3718</v>
      </c>
      <c r="I292" s="97">
        <f t="shared" si="24"/>
        <v>4147</v>
      </c>
      <c r="J292" s="101" t="s">
        <v>116</v>
      </c>
    </row>
    <row r="293" spans="1:10" ht="12.75" customHeight="1" x14ac:dyDescent="0.25">
      <c r="A293" s="91" t="s">
        <v>396</v>
      </c>
      <c r="B293" s="97">
        <v>1320</v>
      </c>
      <c r="C293" s="97">
        <v>1353</v>
      </c>
      <c r="D293" s="97">
        <v>1518</v>
      </c>
      <c r="E293" s="97">
        <v>1837</v>
      </c>
      <c r="F293" s="97">
        <v>2233</v>
      </c>
      <c r="G293" s="97">
        <f t="shared" si="29"/>
        <v>2567.9499999999998</v>
      </c>
      <c r="H293" s="97">
        <f t="shared" si="28"/>
        <v>2902.9</v>
      </c>
      <c r="I293" s="97">
        <f t="shared" si="24"/>
        <v>3237.85</v>
      </c>
      <c r="J293" s="101" t="s">
        <v>116</v>
      </c>
    </row>
    <row r="294" spans="1:10" ht="12.75" customHeight="1" x14ac:dyDescent="0.25">
      <c r="A294" s="91" t="s">
        <v>397</v>
      </c>
      <c r="B294" s="97">
        <v>1320</v>
      </c>
      <c r="C294" s="97">
        <v>1353</v>
      </c>
      <c r="D294" s="97">
        <v>1518</v>
      </c>
      <c r="E294" s="97">
        <v>1837</v>
      </c>
      <c r="F294" s="97">
        <v>2233</v>
      </c>
      <c r="G294" s="97">
        <f t="shared" si="29"/>
        <v>2567.9499999999998</v>
      </c>
      <c r="H294" s="97">
        <f t="shared" si="28"/>
        <v>2902.9</v>
      </c>
      <c r="I294" s="97">
        <f t="shared" si="24"/>
        <v>3237.85</v>
      </c>
      <c r="J294" s="101" t="s">
        <v>116</v>
      </c>
    </row>
    <row r="295" spans="1:10" ht="12.75" customHeight="1" x14ac:dyDescent="0.25">
      <c r="A295" s="91" t="s">
        <v>398</v>
      </c>
      <c r="B295" s="97">
        <v>1826</v>
      </c>
      <c r="C295" s="97">
        <v>1881</v>
      </c>
      <c r="D295" s="97">
        <v>2112</v>
      </c>
      <c r="E295" s="97">
        <v>2552</v>
      </c>
      <c r="F295" s="97">
        <v>3102</v>
      </c>
      <c r="G295" s="97">
        <f t="shared" si="29"/>
        <v>3567.2999999999997</v>
      </c>
      <c r="H295" s="97">
        <f t="shared" si="28"/>
        <v>4032.6</v>
      </c>
      <c r="I295" s="97">
        <f t="shared" ref="I295:I338" si="30">F295*1.45</f>
        <v>4497.8999999999996</v>
      </c>
      <c r="J295" s="101" t="s">
        <v>178</v>
      </c>
    </row>
    <row r="296" spans="1:10" ht="12.75" customHeight="1" x14ac:dyDescent="0.25">
      <c r="A296" s="91" t="s">
        <v>399</v>
      </c>
      <c r="B296" s="97">
        <v>1760</v>
      </c>
      <c r="C296" s="97">
        <v>1804</v>
      </c>
      <c r="D296" s="97">
        <v>2024</v>
      </c>
      <c r="E296" s="97">
        <v>2442</v>
      </c>
      <c r="F296" s="97">
        <v>2970</v>
      </c>
      <c r="G296" s="97">
        <f t="shared" si="29"/>
        <v>3415.4999999999995</v>
      </c>
      <c r="H296" s="97">
        <f t="shared" si="28"/>
        <v>3861</v>
      </c>
      <c r="I296" s="97">
        <f t="shared" si="30"/>
        <v>4306.5</v>
      </c>
      <c r="J296" s="101" t="s">
        <v>116</v>
      </c>
    </row>
    <row r="297" spans="1:10" ht="12.75" customHeight="1" x14ac:dyDescent="0.25">
      <c r="A297" s="91" t="s">
        <v>400</v>
      </c>
      <c r="B297" s="97">
        <v>1837</v>
      </c>
      <c r="C297" s="97">
        <v>1892</v>
      </c>
      <c r="D297" s="97">
        <v>2123</v>
      </c>
      <c r="E297" s="97">
        <v>2563</v>
      </c>
      <c r="F297" s="97">
        <v>3113</v>
      </c>
      <c r="G297" s="97">
        <f t="shared" si="29"/>
        <v>3579.95</v>
      </c>
      <c r="H297" s="97">
        <f t="shared" si="28"/>
        <v>4046.9</v>
      </c>
      <c r="I297" s="97">
        <f t="shared" si="30"/>
        <v>4513.8499999999995</v>
      </c>
      <c r="J297" s="101" t="s">
        <v>116</v>
      </c>
    </row>
    <row r="298" spans="1:10" ht="12.75" customHeight="1" x14ac:dyDescent="0.25">
      <c r="A298" s="91" t="s">
        <v>401</v>
      </c>
      <c r="B298" s="97">
        <v>2541</v>
      </c>
      <c r="C298" s="97">
        <v>2618</v>
      </c>
      <c r="D298" s="97">
        <v>2937</v>
      </c>
      <c r="E298" s="97">
        <v>3553</v>
      </c>
      <c r="F298" s="97">
        <v>4312</v>
      </c>
      <c r="G298" s="97">
        <f t="shared" si="29"/>
        <v>4958.7999999999993</v>
      </c>
      <c r="H298" s="97">
        <f t="shared" si="28"/>
        <v>5605.6</v>
      </c>
      <c r="I298" s="97">
        <f t="shared" si="30"/>
        <v>6252.4</v>
      </c>
      <c r="J298" s="101" t="s">
        <v>178</v>
      </c>
    </row>
    <row r="299" spans="1:10" ht="12.75" customHeight="1" x14ac:dyDescent="0.25">
      <c r="A299" s="91" t="s">
        <v>402</v>
      </c>
      <c r="B299" s="97">
        <v>1485</v>
      </c>
      <c r="C299" s="97">
        <v>1529</v>
      </c>
      <c r="D299" s="97">
        <v>1716</v>
      </c>
      <c r="E299" s="97">
        <v>2079</v>
      </c>
      <c r="F299" s="97">
        <v>2519</v>
      </c>
      <c r="G299" s="97">
        <f t="shared" si="29"/>
        <v>2896.85</v>
      </c>
      <c r="H299" s="97">
        <f t="shared" si="28"/>
        <v>3274.7</v>
      </c>
      <c r="I299" s="97">
        <f t="shared" si="30"/>
        <v>3652.5499999999997</v>
      </c>
      <c r="J299" s="101" t="s">
        <v>116</v>
      </c>
    </row>
    <row r="300" spans="1:10" ht="12.75" customHeight="1" x14ac:dyDescent="0.25">
      <c r="A300" s="91" t="s">
        <v>403</v>
      </c>
      <c r="B300" s="97">
        <v>1848</v>
      </c>
      <c r="C300" s="97">
        <v>1903</v>
      </c>
      <c r="D300" s="97">
        <v>2134</v>
      </c>
      <c r="E300" s="97">
        <v>2585</v>
      </c>
      <c r="F300" s="97">
        <v>3135</v>
      </c>
      <c r="G300" s="97">
        <f t="shared" si="29"/>
        <v>3605.2499999999995</v>
      </c>
      <c r="H300" s="97">
        <f t="shared" si="28"/>
        <v>4075.5</v>
      </c>
      <c r="I300" s="97">
        <f t="shared" si="30"/>
        <v>4545.75</v>
      </c>
      <c r="J300" s="101" t="s">
        <v>178</v>
      </c>
    </row>
    <row r="301" spans="1:10" ht="12.75" customHeight="1" x14ac:dyDescent="0.25">
      <c r="A301" s="91" t="s">
        <v>404</v>
      </c>
      <c r="B301" s="97">
        <v>2618</v>
      </c>
      <c r="C301" s="97">
        <v>2695</v>
      </c>
      <c r="D301" s="97">
        <v>3025</v>
      </c>
      <c r="E301" s="97">
        <v>3663</v>
      </c>
      <c r="F301" s="97">
        <v>4444</v>
      </c>
      <c r="G301" s="97">
        <f t="shared" si="29"/>
        <v>5110.5999999999995</v>
      </c>
      <c r="H301" s="97">
        <f t="shared" si="28"/>
        <v>5777.2</v>
      </c>
      <c r="I301" s="97">
        <f t="shared" si="30"/>
        <v>6443.8</v>
      </c>
      <c r="J301" s="101" t="s">
        <v>116</v>
      </c>
    </row>
    <row r="302" spans="1:10" ht="12.75" customHeight="1" x14ac:dyDescent="0.25">
      <c r="A302" s="91" t="s">
        <v>405</v>
      </c>
      <c r="B302" s="97">
        <v>1848</v>
      </c>
      <c r="C302" s="97">
        <v>1903</v>
      </c>
      <c r="D302" s="97">
        <v>2134</v>
      </c>
      <c r="E302" s="97">
        <v>2585</v>
      </c>
      <c r="F302" s="97">
        <v>3135</v>
      </c>
      <c r="G302" s="97">
        <f t="shared" si="29"/>
        <v>3605.2499999999995</v>
      </c>
      <c r="H302" s="97">
        <f t="shared" si="28"/>
        <v>4075.5</v>
      </c>
      <c r="I302" s="97">
        <f t="shared" si="30"/>
        <v>4545.75</v>
      </c>
      <c r="J302" s="101" t="s">
        <v>178</v>
      </c>
    </row>
    <row r="303" spans="1:10" ht="12.75" customHeight="1" x14ac:dyDescent="0.25">
      <c r="A303" s="91" t="s">
        <v>406</v>
      </c>
      <c r="B303" s="97">
        <v>2607</v>
      </c>
      <c r="C303" s="97">
        <v>2673</v>
      </c>
      <c r="D303" s="97">
        <v>3003</v>
      </c>
      <c r="E303" s="97">
        <v>3630</v>
      </c>
      <c r="F303" s="97">
        <v>4411</v>
      </c>
      <c r="G303" s="97">
        <f t="shared" si="29"/>
        <v>5072.6499999999996</v>
      </c>
      <c r="H303" s="97">
        <f t="shared" si="28"/>
        <v>5734.3</v>
      </c>
      <c r="I303" s="97">
        <f t="shared" si="30"/>
        <v>6395.95</v>
      </c>
      <c r="J303" s="101" t="s">
        <v>116</v>
      </c>
    </row>
    <row r="304" spans="1:10" ht="12.75" customHeight="1" x14ac:dyDescent="0.25">
      <c r="A304" s="91" t="s">
        <v>407</v>
      </c>
      <c r="B304" s="97">
        <v>2475</v>
      </c>
      <c r="C304" s="97">
        <v>2541</v>
      </c>
      <c r="D304" s="97">
        <v>2849</v>
      </c>
      <c r="E304" s="97">
        <v>3443</v>
      </c>
      <c r="F304" s="97">
        <v>4180</v>
      </c>
      <c r="G304" s="97">
        <f t="shared" si="29"/>
        <v>4807</v>
      </c>
      <c r="H304" s="97">
        <f t="shared" si="28"/>
        <v>5434</v>
      </c>
      <c r="I304" s="97">
        <f t="shared" si="30"/>
        <v>6061</v>
      </c>
      <c r="J304" s="101" t="s">
        <v>116</v>
      </c>
    </row>
    <row r="305" spans="1:10" ht="12.75" customHeight="1" x14ac:dyDescent="0.25">
      <c r="A305" s="91" t="s">
        <v>408</v>
      </c>
      <c r="B305" s="97">
        <v>2398</v>
      </c>
      <c r="C305" s="97">
        <v>2464</v>
      </c>
      <c r="D305" s="97">
        <v>2761</v>
      </c>
      <c r="E305" s="97">
        <v>3333</v>
      </c>
      <c r="F305" s="97">
        <v>4048</v>
      </c>
      <c r="G305" s="97">
        <f t="shared" si="29"/>
        <v>4655.2</v>
      </c>
      <c r="H305" s="97">
        <f t="shared" si="28"/>
        <v>5262.4</v>
      </c>
      <c r="I305" s="97">
        <f t="shared" si="30"/>
        <v>5869.5999999999995</v>
      </c>
      <c r="J305" s="101" t="s">
        <v>178</v>
      </c>
    </row>
    <row r="306" spans="1:10" ht="12.75" customHeight="1" x14ac:dyDescent="0.25">
      <c r="A306" s="91" t="s">
        <v>409</v>
      </c>
      <c r="B306" s="97">
        <v>1595</v>
      </c>
      <c r="C306" s="97">
        <v>1639</v>
      </c>
      <c r="D306" s="97">
        <v>1837</v>
      </c>
      <c r="E306" s="97">
        <v>2222</v>
      </c>
      <c r="F306" s="97">
        <v>2695</v>
      </c>
      <c r="G306" s="97">
        <f t="shared" si="29"/>
        <v>3099.2499999999995</v>
      </c>
      <c r="H306" s="97">
        <f t="shared" si="28"/>
        <v>3503.5</v>
      </c>
      <c r="I306" s="97">
        <f t="shared" si="30"/>
        <v>3907.75</v>
      </c>
      <c r="J306" s="101" t="s">
        <v>178</v>
      </c>
    </row>
    <row r="307" spans="1:10" ht="12.75" customHeight="1" x14ac:dyDescent="0.25">
      <c r="A307" s="91" t="s">
        <v>410</v>
      </c>
      <c r="B307" s="97">
        <v>1782</v>
      </c>
      <c r="C307" s="97">
        <v>1837</v>
      </c>
      <c r="D307" s="97">
        <v>2068</v>
      </c>
      <c r="E307" s="97">
        <v>2497</v>
      </c>
      <c r="F307" s="97">
        <v>3036</v>
      </c>
      <c r="G307" s="97">
        <f t="shared" si="29"/>
        <v>3491.3999999999996</v>
      </c>
      <c r="H307" s="97">
        <f t="shared" si="28"/>
        <v>3946.8</v>
      </c>
      <c r="I307" s="97">
        <f t="shared" si="30"/>
        <v>4402.2</v>
      </c>
      <c r="J307" s="101" t="s">
        <v>178</v>
      </c>
    </row>
    <row r="308" spans="1:10" ht="12.75" customHeight="1" x14ac:dyDescent="0.25">
      <c r="A308" s="91" t="s">
        <v>411</v>
      </c>
      <c r="B308" s="97">
        <v>1848</v>
      </c>
      <c r="C308" s="97">
        <v>1903</v>
      </c>
      <c r="D308" s="97">
        <v>2134</v>
      </c>
      <c r="E308" s="97">
        <v>2585</v>
      </c>
      <c r="F308" s="97">
        <v>3135</v>
      </c>
      <c r="G308" s="97">
        <f t="shared" si="29"/>
        <v>3605.2499999999995</v>
      </c>
      <c r="H308" s="97">
        <f t="shared" si="28"/>
        <v>4075.5</v>
      </c>
      <c r="I308" s="97">
        <f t="shared" si="30"/>
        <v>4545.75</v>
      </c>
      <c r="J308" s="101" t="s">
        <v>178</v>
      </c>
    </row>
    <row r="309" spans="1:10" ht="12.75" customHeight="1" x14ac:dyDescent="0.25">
      <c r="A309" s="91" t="s">
        <v>408</v>
      </c>
      <c r="B309" s="97">
        <v>2398</v>
      </c>
      <c r="C309" s="97">
        <v>2464</v>
      </c>
      <c r="D309" s="97">
        <v>2761</v>
      </c>
      <c r="E309" s="97">
        <v>3333</v>
      </c>
      <c r="F309" s="97">
        <v>4048</v>
      </c>
      <c r="G309" s="97">
        <f t="shared" si="29"/>
        <v>4655.2</v>
      </c>
      <c r="H309" s="97">
        <f t="shared" si="28"/>
        <v>5262.4</v>
      </c>
      <c r="I309" s="97">
        <f t="shared" si="30"/>
        <v>5869.5999999999995</v>
      </c>
      <c r="J309" s="101" t="s">
        <v>116</v>
      </c>
    </row>
    <row r="310" spans="1:10" ht="12.75" customHeight="1" x14ac:dyDescent="0.25">
      <c r="A310" s="91" t="s">
        <v>409</v>
      </c>
      <c r="B310" s="97">
        <v>1595</v>
      </c>
      <c r="C310" s="97">
        <v>1639</v>
      </c>
      <c r="D310" s="97">
        <v>1837</v>
      </c>
      <c r="E310" s="97">
        <v>2222</v>
      </c>
      <c r="F310" s="97">
        <v>2695</v>
      </c>
      <c r="G310" s="97">
        <f t="shared" si="29"/>
        <v>3099.2499999999995</v>
      </c>
      <c r="H310" s="97">
        <f t="shared" si="28"/>
        <v>3503.5</v>
      </c>
      <c r="I310" s="97">
        <f t="shared" si="30"/>
        <v>3907.75</v>
      </c>
      <c r="J310" s="101" t="s">
        <v>116</v>
      </c>
    </row>
    <row r="311" spans="1:10" ht="12.75" customHeight="1" x14ac:dyDescent="0.25">
      <c r="A311" s="91" t="s">
        <v>412</v>
      </c>
      <c r="B311" s="97">
        <v>1617</v>
      </c>
      <c r="C311" s="97">
        <v>1661</v>
      </c>
      <c r="D311" s="97">
        <v>1859</v>
      </c>
      <c r="E311" s="97">
        <v>2255</v>
      </c>
      <c r="F311" s="97">
        <v>2739</v>
      </c>
      <c r="G311" s="97">
        <f t="shared" si="29"/>
        <v>3149.85</v>
      </c>
      <c r="H311" s="97">
        <f t="shared" si="28"/>
        <v>3560.7</v>
      </c>
      <c r="I311" s="97">
        <f t="shared" si="30"/>
        <v>3971.5499999999997</v>
      </c>
      <c r="J311" s="101" t="s">
        <v>116</v>
      </c>
    </row>
    <row r="312" spans="1:10" ht="12.75" customHeight="1" x14ac:dyDescent="0.25">
      <c r="A312" s="91" t="s">
        <v>413</v>
      </c>
      <c r="B312" s="97">
        <v>1331</v>
      </c>
      <c r="C312" s="97">
        <v>1375</v>
      </c>
      <c r="D312" s="97">
        <v>1540</v>
      </c>
      <c r="E312" s="97">
        <v>1859</v>
      </c>
      <c r="F312" s="97">
        <v>2266</v>
      </c>
      <c r="G312" s="97">
        <f t="shared" si="29"/>
        <v>2605.8999999999996</v>
      </c>
      <c r="H312" s="97">
        <f t="shared" si="28"/>
        <v>2945.8</v>
      </c>
      <c r="I312" s="97">
        <f t="shared" si="30"/>
        <v>3285.7</v>
      </c>
      <c r="J312" s="101" t="s">
        <v>116</v>
      </c>
    </row>
    <row r="313" spans="1:10" ht="12.75" customHeight="1" x14ac:dyDescent="0.25">
      <c r="A313" s="91" t="s">
        <v>414</v>
      </c>
      <c r="B313" s="97">
        <v>2530</v>
      </c>
      <c r="C313" s="97">
        <v>2596</v>
      </c>
      <c r="D313" s="97">
        <v>2915</v>
      </c>
      <c r="E313" s="97">
        <v>3520</v>
      </c>
      <c r="F313" s="97">
        <v>4279</v>
      </c>
      <c r="G313" s="97">
        <f t="shared" si="29"/>
        <v>4920.8499999999995</v>
      </c>
      <c r="H313" s="97">
        <f t="shared" si="28"/>
        <v>5562.7</v>
      </c>
      <c r="I313" s="97">
        <f t="shared" si="30"/>
        <v>6204.55</v>
      </c>
      <c r="J313" s="101" t="s">
        <v>178</v>
      </c>
    </row>
    <row r="314" spans="1:10" ht="12.75" customHeight="1" x14ac:dyDescent="0.25">
      <c r="A314" s="91" t="s">
        <v>415</v>
      </c>
      <c r="B314" s="97">
        <v>2376</v>
      </c>
      <c r="C314" s="97">
        <v>2442</v>
      </c>
      <c r="D314" s="97">
        <v>2739</v>
      </c>
      <c r="E314" s="97">
        <v>3311</v>
      </c>
      <c r="F314" s="97">
        <v>4026</v>
      </c>
      <c r="G314" s="97">
        <f t="shared" si="29"/>
        <v>4629.8999999999996</v>
      </c>
      <c r="H314" s="97">
        <f t="shared" si="28"/>
        <v>5233.8</v>
      </c>
      <c r="I314" s="97">
        <f t="shared" si="30"/>
        <v>5837.7</v>
      </c>
      <c r="J314" s="101" t="s">
        <v>116</v>
      </c>
    </row>
    <row r="315" spans="1:10" ht="12.75" customHeight="1" x14ac:dyDescent="0.25">
      <c r="A315" s="91" t="s">
        <v>416</v>
      </c>
      <c r="B315" s="97">
        <v>2255</v>
      </c>
      <c r="C315" s="97">
        <v>2310</v>
      </c>
      <c r="D315" s="97">
        <v>2596</v>
      </c>
      <c r="E315" s="97">
        <v>3135</v>
      </c>
      <c r="F315" s="97">
        <v>3806</v>
      </c>
      <c r="G315" s="97">
        <f t="shared" si="29"/>
        <v>4376.8999999999996</v>
      </c>
      <c r="H315" s="97">
        <f t="shared" si="28"/>
        <v>4947.8</v>
      </c>
      <c r="I315" s="97">
        <f t="shared" si="30"/>
        <v>5518.7</v>
      </c>
      <c r="J315" s="101" t="s">
        <v>116</v>
      </c>
    </row>
    <row r="316" spans="1:10" ht="12.75" customHeight="1" x14ac:dyDescent="0.25">
      <c r="A316" s="91" t="s">
        <v>417</v>
      </c>
      <c r="B316" s="97">
        <v>1848</v>
      </c>
      <c r="C316" s="97">
        <v>1903</v>
      </c>
      <c r="D316" s="97">
        <v>2134</v>
      </c>
      <c r="E316" s="97">
        <v>2585</v>
      </c>
      <c r="F316" s="97">
        <v>3135</v>
      </c>
      <c r="G316" s="97">
        <f t="shared" si="29"/>
        <v>3605.2499999999995</v>
      </c>
      <c r="H316" s="97">
        <f t="shared" si="28"/>
        <v>4075.5</v>
      </c>
      <c r="I316" s="97">
        <f t="shared" si="30"/>
        <v>4545.75</v>
      </c>
      <c r="J316" s="101" t="s">
        <v>178</v>
      </c>
    </row>
    <row r="317" spans="1:10" ht="12.75" customHeight="1" x14ac:dyDescent="0.25">
      <c r="A317" s="91" t="s">
        <v>418</v>
      </c>
      <c r="B317" s="97">
        <v>1617</v>
      </c>
      <c r="C317" s="97">
        <v>1661</v>
      </c>
      <c r="D317" s="97">
        <v>1870</v>
      </c>
      <c r="E317" s="97">
        <v>2266</v>
      </c>
      <c r="F317" s="97">
        <v>2750</v>
      </c>
      <c r="G317" s="97">
        <f t="shared" si="29"/>
        <v>3162.4999999999995</v>
      </c>
      <c r="H317" s="97">
        <f t="shared" si="28"/>
        <v>3575</v>
      </c>
      <c r="I317" s="97">
        <f t="shared" si="30"/>
        <v>3987.5</v>
      </c>
      <c r="J317" s="101" t="s">
        <v>116</v>
      </c>
    </row>
    <row r="318" spans="1:10" ht="12.75" customHeight="1" x14ac:dyDescent="0.25">
      <c r="A318" s="91" t="s">
        <v>419</v>
      </c>
      <c r="B318" s="97">
        <v>1540</v>
      </c>
      <c r="C318" s="97">
        <v>1573</v>
      </c>
      <c r="D318" s="97">
        <v>1771</v>
      </c>
      <c r="E318" s="97">
        <v>2145</v>
      </c>
      <c r="F318" s="97">
        <v>2596</v>
      </c>
      <c r="G318" s="97">
        <f t="shared" si="29"/>
        <v>2985.3999999999996</v>
      </c>
      <c r="H318" s="97">
        <f t="shared" si="28"/>
        <v>3374.8</v>
      </c>
      <c r="I318" s="97">
        <f t="shared" si="30"/>
        <v>3764.2</v>
      </c>
      <c r="J318" s="101" t="s">
        <v>116</v>
      </c>
    </row>
    <row r="319" spans="1:10" ht="12.75" customHeight="1" x14ac:dyDescent="0.25">
      <c r="A319" s="91" t="s">
        <v>420</v>
      </c>
      <c r="B319" s="97">
        <v>2134</v>
      </c>
      <c r="C319" s="97">
        <v>2200</v>
      </c>
      <c r="D319" s="97">
        <v>2464</v>
      </c>
      <c r="E319" s="97">
        <v>2981</v>
      </c>
      <c r="F319" s="97">
        <v>3619</v>
      </c>
      <c r="G319" s="97">
        <f t="shared" si="29"/>
        <v>4161.8499999999995</v>
      </c>
      <c r="H319" s="97">
        <f t="shared" si="28"/>
        <v>4704.7</v>
      </c>
      <c r="I319" s="97">
        <f t="shared" si="30"/>
        <v>5247.55</v>
      </c>
      <c r="J319" s="101" t="s">
        <v>116</v>
      </c>
    </row>
    <row r="320" spans="1:10" ht="12.75" customHeight="1" x14ac:dyDescent="0.25">
      <c r="A320" s="91" t="s">
        <v>421</v>
      </c>
      <c r="B320" s="97">
        <v>1474</v>
      </c>
      <c r="C320" s="97">
        <v>1507</v>
      </c>
      <c r="D320" s="97">
        <v>1694</v>
      </c>
      <c r="E320" s="97">
        <v>2046</v>
      </c>
      <c r="F320" s="97">
        <v>2486</v>
      </c>
      <c r="G320" s="97">
        <f t="shared" si="29"/>
        <v>2858.8999999999996</v>
      </c>
      <c r="H320" s="97">
        <f t="shared" si="28"/>
        <v>3231.8</v>
      </c>
      <c r="I320" s="97">
        <f t="shared" si="30"/>
        <v>3604.7</v>
      </c>
      <c r="J320" s="101" t="s">
        <v>116</v>
      </c>
    </row>
    <row r="321" spans="1:10" ht="12.75" customHeight="1" x14ac:dyDescent="0.25">
      <c r="A321" s="91" t="s">
        <v>422</v>
      </c>
      <c r="B321" s="97">
        <v>1848</v>
      </c>
      <c r="C321" s="97">
        <v>1903</v>
      </c>
      <c r="D321" s="97">
        <v>2134</v>
      </c>
      <c r="E321" s="97">
        <v>2585</v>
      </c>
      <c r="F321" s="97">
        <v>3135</v>
      </c>
      <c r="G321" s="97">
        <f t="shared" si="29"/>
        <v>3605.2499999999995</v>
      </c>
      <c r="H321" s="97">
        <f t="shared" si="28"/>
        <v>4075.5</v>
      </c>
      <c r="I321" s="97">
        <f t="shared" si="30"/>
        <v>4545.75</v>
      </c>
      <c r="J321" s="101" t="s">
        <v>178</v>
      </c>
    </row>
    <row r="322" spans="1:10" ht="12.75" customHeight="1" x14ac:dyDescent="0.25">
      <c r="A322" s="91" t="s">
        <v>423</v>
      </c>
      <c r="B322" s="97">
        <v>1848</v>
      </c>
      <c r="C322" s="97">
        <v>1903</v>
      </c>
      <c r="D322" s="97">
        <v>2134</v>
      </c>
      <c r="E322" s="97">
        <v>2585</v>
      </c>
      <c r="F322" s="97">
        <v>3135</v>
      </c>
      <c r="G322" s="97">
        <f t="shared" si="29"/>
        <v>3605.2499999999995</v>
      </c>
      <c r="H322" s="97">
        <f t="shared" si="28"/>
        <v>4075.5</v>
      </c>
      <c r="I322" s="97">
        <f t="shared" si="30"/>
        <v>4545.75</v>
      </c>
      <c r="J322" s="101" t="s">
        <v>178</v>
      </c>
    </row>
    <row r="323" spans="1:10" ht="12.75" customHeight="1" x14ac:dyDescent="0.25">
      <c r="A323" s="91" t="s">
        <v>424</v>
      </c>
      <c r="B323" s="97">
        <v>1848</v>
      </c>
      <c r="C323" s="97">
        <v>1903</v>
      </c>
      <c r="D323" s="97">
        <v>2134</v>
      </c>
      <c r="E323" s="97">
        <v>2585</v>
      </c>
      <c r="F323" s="97">
        <v>3135</v>
      </c>
      <c r="G323" s="97">
        <f t="shared" si="29"/>
        <v>3605.2499999999995</v>
      </c>
      <c r="H323" s="97">
        <f t="shared" ref="H323:H386" si="31">F323+(F323*0.3)</f>
        <v>4075.5</v>
      </c>
      <c r="I323" s="97">
        <f t="shared" si="30"/>
        <v>4545.75</v>
      </c>
      <c r="J323" s="101" t="s">
        <v>178</v>
      </c>
    </row>
    <row r="324" spans="1:10" ht="12.75" customHeight="1" x14ac:dyDescent="0.25">
      <c r="A324" s="91" t="s">
        <v>425</v>
      </c>
      <c r="B324" s="97">
        <v>1848</v>
      </c>
      <c r="C324" s="97">
        <v>1903</v>
      </c>
      <c r="D324" s="97">
        <v>2134</v>
      </c>
      <c r="E324" s="97">
        <v>2585</v>
      </c>
      <c r="F324" s="97">
        <v>3135</v>
      </c>
      <c r="G324" s="97">
        <f t="shared" si="29"/>
        <v>3605.2499999999995</v>
      </c>
      <c r="H324" s="97">
        <f t="shared" si="31"/>
        <v>4075.5</v>
      </c>
      <c r="I324" s="97">
        <f t="shared" si="30"/>
        <v>4545.75</v>
      </c>
      <c r="J324" s="101" t="s">
        <v>178</v>
      </c>
    </row>
    <row r="325" spans="1:10" ht="12.75" customHeight="1" x14ac:dyDescent="0.25">
      <c r="A325" s="91" t="s">
        <v>426</v>
      </c>
      <c r="B325" s="97">
        <v>2574</v>
      </c>
      <c r="C325" s="97">
        <v>2651</v>
      </c>
      <c r="D325" s="97">
        <v>2970</v>
      </c>
      <c r="E325" s="97">
        <v>3586</v>
      </c>
      <c r="F325" s="97">
        <v>4356</v>
      </c>
      <c r="G325" s="97">
        <f t="shared" si="29"/>
        <v>5009.3999999999996</v>
      </c>
      <c r="H325" s="97">
        <f t="shared" si="31"/>
        <v>5662.8</v>
      </c>
      <c r="I325" s="97">
        <f t="shared" si="30"/>
        <v>6316.2</v>
      </c>
      <c r="J325" s="101" t="s">
        <v>116</v>
      </c>
    </row>
    <row r="326" spans="1:10" ht="12.75" customHeight="1" x14ac:dyDescent="0.25">
      <c r="A326" s="91" t="s">
        <v>427</v>
      </c>
      <c r="B326" s="97">
        <v>1848</v>
      </c>
      <c r="C326" s="97">
        <v>1903</v>
      </c>
      <c r="D326" s="97">
        <v>2134</v>
      </c>
      <c r="E326" s="97">
        <v>2585</v>
      </c>
      <c r="F326" s="97">
        <v>3135</v>
      </c>
      <c r="G326" s="97">
        <f t="shared" si="29"/>
        <v>3605.2499999999995</v>
      </c>
      <c r="H326" s="97">
        <f t="shared" si="31"/>
        <v>4075.5</v>
      </c>
      <c r="I326" s="97">
        <f t="shared" si="30"/>
        <v>4545.75</v>
      </c>
      <c r="J326" s="101" t="s">
        <v>178</v>
      </c>
    </row>
    <row r="327" spans="1:10" ht="12.75" customHeight="1" x14ac:dyDescent="0.25">
      <c r="A327" s="91" t="s">
        <v>428</v>
      </c>
      <c r="B327" s="97">
        <v>1848</v>
      </c>
      <c r="C327" s="97">
        <v>1903</v>
      </c>
      <c r="D327" s="97">
        <v>2134</v>
      </c>
      <c r="E327" s="97">
        <v>2585</v>
      </c>
      <c r="F327" s="97">
        <v>3135</v>
      </c>
      <c r="G327" s="97">
        <f t="shared" si="29"/>
        <v>3605.2499999999995</v>
      </c>
      <c r="H327" s="97">
        <f t="shared" si="31"/>
        <v>4075.5</v>
      </c>
      <c r="I327" s="97">
        <f t="shared" si="30"/>
        <v>4545.75</v>
      </c>
      <c r="J327" s="101" t="s">
        <v>178</v>
      </c>
    </row>
    <row r="328" spans="1:10" ht="12.75" customHeight="1" x14ac:dyDescent="0.25">
      <c r="A328" s="91" t="s">
        <v>429</v>
      </c>
      <c r="B328" s="97">
        <v>1848</v>
      </c>
      <c r="C328" s="97">
        <v>1903</v>
      </c>
      <c r="D328" s="97">
        <v>2134</v>
      </c>
      <c r="E328" s="97">
        <v>2585</v>
      </c>
      <c r="F328" s="97">
        <v>3135</v>
      </c>
      <c r="G328" s="97">
        <f t="shared" si="29"/>
        <v>3605.2499999999995</v>
      </c>
      <c r="H328" s="97">
        <f t="shared" si="31"/>
        <v>4075.5</v>
      </c>
      <c r="I328" s="97">
        <f t="shared" si="30"/>
        <v>4545.75</v>
      </c>
      <c r="J328" s="101" t="s">
        <v>178</v>
      </c>
    </row>
    <row r="329" spans="1:10" ht="12.75" customHeight="1" x14ac:dyDescent="0.25">
      <c r="A329" s="91" t="s">
        <v>430</v>
      </c>
      <c r="B329" s="97">
        <v>1848</v>
      </c>
      <c r="C329" s="97">
        <v>1903</v>
      </c>
      <c r="D329" s="97">
        <v>2134</v>
      </c>
      <c r="E329" s="97">
        <v>2585</v>
      </c>
      <c r="F329" s="97">
        <v>3135</v>
      </c>
      <c r="G329" s="97">
        <f t="shared" si="29"/>
        <v>3605.2499999999995</v>
      </c>
      <c r="H329" s="97">
        <f t="shared" si="31"/>
        <v>4075.5</v>
      </c>
      <c r="I329" s="97">
        <f t="shared" si="30"/>
        <v>4545.75</v>
      </c>
      <c r="J329" s="101" t="s">
        <v>178</v>
      </c>
    </row>
    <row r="330" spans="1:10" ht="12.75" customHeight="1" x14ac:dyDescent="0.25">
      <c r="A330" s="91" t="s">
        <v>431</v>
      </c>
      <c r="B330" s="97">
        <v>1848</v>
      </c>
      <c r="C330" s="97">
        <v>1903</v>
      </c>
      <c r="D330" s="97">
        <v>2134</v>
      </c>
      <c r="E330" s="97">
        <v>2585</v>
      </c>
      <c r="F330" s="97">
        <v>3135</v>
      </c>
      <c r="G330" s="97">
        <f t="shared" si="29"/>
        <v>3605.2499999999995</v>
      </c>
      <c r="H330" s="97">
        <f t="shared" si="31"/>
        <v>4075.5</v>
      </c>
      <c r="I330" s="97">
        <f t="shared" si="30"/>
        <v>4545.75</v>
      </c>
      <c r="J330" s="101" t="s">
        <v>178</v>
      </c>
    </row>
    <row r="331" spans="1:10" ht="12.75" customHeight="1" x14ac:dyDescent="0.25">
      <c r="A331" s="91" t="s">
        <v>432</v>
      </c>
      <c r="B331" s="97">
        <v>1848</v>
      </c>
      <c r="C331" s="97">
        <v>1903</v>
      </c>
      <c r="D331" s="97">
        <v>2134</v>
      </c>
      <c r="E331" s="97">
        <v>2585</v>
      </c>
      <c r="F331" s="97">
        <v>3135</v>
      </c>
      <c r="G331" s="97">
        <f t="shared" si="29"/>
        <v>3605.2499999999995</v>
      </c>
      <c r="H331" s="97">
        <f t="shared" si="31"/>
        <v>4075.5</v>
      </c>
      <c r="I331" s="97">
        <f t="shared" si="30"/>
        <v>4545.75</v>
      </c>
      <c r="J331" s="101" t="s">
        <v>178</v>
      </c>
    </row>
    <row r="332" spans="1:10" ht="12.75" customHeight="1" x14ac:dyDescent="0.25">
      <c r="A332" s="91" t="s">
        <v>433</v>
      </c>
      <c r="B332" s="97">
        <v>1848</v>
      </c>
      <c r="C332" s="97">
        <v>1903</v>
      </c>
      <c r="D332" s="97">
        <v>2134</v>
      </c>
      <c r="E332" s="97">
        <v>2585</v>
      </c>
      <c r="F332" s="97">
        <v>3135</v>
      </c>
      <c r="G332" s="97">
        <f t="shared" si="29"/>
        <v>3605.2499999999995</v>
      </c>
      <c r="H332" s="97">
        <f t="shared" si="31"/>
        <v>4075.5</v>
      </c>
      <c r="I332" s="97">
        <f t="shared" si="30"/>
        <v>4545.75</v>
      </c>
      <c r="J332" s="101" t="s">
        <v>178</v>
      </c>
    </row>
    <row r="333" spans="1:10" ht="12.75" customHeight="1" x14ac:dyDescent="0.25">
      <c r="A333" s="91" t="s">
        <v>434</v>
      </c>
      <c r="B333" s="97">
        <v>1848</v>
      </c>
      <c r="C333" s="97">
        <v>1903</v>
      </c>
      <c r="D333" s="97">
        <v>2134</v>
      </c>
      <c r="E333" s="97">
        <v>2585</v>
      </c>
      <c r="F333" s="97">
        <v>3135</v>
      </c>
      <c r="G333" s="97">
        <f t="shared" si="29"/>
        <v>3605.2499999999995</v>
      </c>
      <c r="H333" s="97">
        <f t="shared" si="31"/>
        <v>4075.5</v>
      </c>
      <c r="I333" s="97">
        <f t="shared" si="30"/>
        <v>4545.75</v>
      </c>
      <c r="J333" s="101" t="s">
        <v>178</v>
      </c>
    </row>
    <row r="334" spans="1:10" ht="12.75" customHeight="1" x14ac:dyDescent="0.25">
      <c r="A334" s="91" t="s">
        <v>435</v>
      </c>
      <c r="B334" s="97">
        <v>1848</v>
      </c>
      <c r="C334" s="97">
        <v>1903</v>
      </c>
      <c r="D334" s="97">
        <v>2134</v>
      </c>
      <c r="E334" s="97">
        <v>2585</v>
      </c>
      <c r="F334" s="97">
        <v>3135</v>
      </c>
      <c r="G334" s="97">
        <f t="shared" si="29"/>
        <v>3605.2499999999995</v>
      </c>
      <c r="H334" s="97">
        <f t="shared" si="31"/>
        <v>4075.5</v>
      </c>
      <c r="I334" s="97">
        <f t="shared" si="30"/>
        <v>4545.75</v>
      </c>
      <c r="J334" s="101" t="s">
        <v>178</v>
      </c>
    </row>
    <row r="335" spans="1:10" ht="12.75" customHeight="1" x14ac:dyDescent="0.25">
      <c r="A335" s="91" t="s">
        <v>436</v>
      </c>
      <c r="B335" s="97">
        <v>1771</v>
      </c>
      <c r="C335" s="97">
        <v>1826</v>
      </c>
      <c r="D335" s="97">
        <v>2046</v>
      </c>
      <c r="E335" s="97">
        <v>2475</v>
      </c>
      <c r="F335" s="97">
        <v>3003</v>
      </c>
      <c r="G335" s="97">
        <f t="shared" si="29"/>
        <v>3453.45</v>
      </c>
      <c r="H335" s="97">
        <f t="shared" si="31"/>
        <v>3903.9</v>
      </c>
      <c r="I335" s="97">
        <f t="shared" si="30"/>
        <v>4354.3499999999995</v>
      </c>
      <c r="J335" s="101" t="s">
        <v>116</v>
      </c>
    </row>
    <row r="336" spans="1:10" ht="12.75" customHeight="1" x14ac:dyDescent="0.25">
      <c r="A336" s="91" t="s">
        <v>437</v>
      </c>
      <c r="B336" s="97">
        <v>1848</v>
      </c>
      <c r="C336" s="97">
        <v>1903</v>
      </c>
      <c r="D336" s="97">
        <v>2134</v>
      </c>
      <c r="E336" s="97">
        <v>2585</v>
      </c>
      <c r="F336" s="97">
        <v>3135</v>
      </c>
      <c r="G336" s="97">
        <f t="shared" si="29"/>
        <v>3605.2499999999995</v>
      </c>
      <c r="H336" s="97">
        <f t="shared" si="31"/>
        <v>4075.5</v>
      </c>
      <c r="I336" s="97">
        <f t="shared" si="30"/>
        <v>4545.75</v>
      </c>
      <c r="J336" s="101" t="s">
        <v>178</v>
      </c>
    </row>
    <row r="337" spans="1:10" ht="12.75" customHeight="1" x14ac:dyDescent="0.25">
      <c r="A337" s="91" t="s">
        <v>438</v>
      </c>
      <c r="B337" s="103">
        <v>1848</v>
      </c>
      <c r="C337" s="103">
        <v>1903</v>
      </c>
      <c r="D337" s="103">
        <v>2134</v>
      </c>
      <c r="E337" s="103">
        <v>2585</v>
      </c>
      <c r="F337" s="103">
        <v>3135</v>
      </c>
      <c r="G337" s="97">
        <f t="shared" si="29"/>
        <v>3605.2499999999995</v>
      </c>
      <c r="H337" s="97">
        <f t="shared" si="31"/>
        <v>4075.5</v>
      </c>
      <c r="I337" s="97">
        <f t="shared" si="30"/>
        <v>4545.75</v>
      </c>
      <c r="J337" s="101" t="s">
        <v>178</v>
      </c>
    </row>
    <row r="338" spans="1:10" ht="12.75" customHeight="1" x14ac:dyDescent="0.25">
      <c r="A338" s="91" t="s">
        <v>439</v>
      </c>
      <c r="B338" s="103">
        <v>1848</v>
      </c>
      <c r="C338" s="103">
        <v>1903</v>
      </c>
      <c r="D338" s="103">
        <v>2134</v>
      </c>
      <c r="E338" s="103">
        <v>2585</v>
      </c>
      <c r="F338" s="103">
        <v>3135</v>
      </c>
      <c r="G338" s="97">
        <f t="shared" si="29"/>
        <v>3605.2499999999995</v>
      </c>
      <c r="H338" s="97">
        <f t="shared" si="31"/>
        <v>4075.5</v>
      </c>
      <c r="I338" s="97">
        <f t="shared" si="30"/>
        <v>4545.75</v>
      </c>
      <c r="J338" s="101" t="s">
        <v>178</v>
      </c>
    </row>
    <row r="339" spans="1:10" ht="12.75" hidden="1" customHeight="1" x14ac:dyDescent="0.25">
      <c r="A339" s="91" t="s">
        <v>440</v>
      </c>
      <c r="B339" s="103">
        <v>1529</v>
      </c>
      <c r="C339" s="103">
        <v>1573</v>
      </c>
      <c r="D339" s="103">
        <v>1771</v>
      </c>
      <c r="E339" s="103">
        <v>2156</v>
      </c>
      <c r="F339" s="103">
        <v>2629</v>
      </c>
      <c r="G339" s="97">
        <f t="shared" si="29"/>
        <v>3023.35</v>
      </c>
      <c r="H339" s="97">
        <f t="shared" si="31"/>
        <v>3417.7</v>
      </c>
      <c r="I339" s="97">
        <f>F339*1.45</f>
        <v>3812.0499999999997</v>
      </c>
      <c r="J339" s="110" t="s">
        <v>116</v>
      </c>
    </row>
    <row r="340" spans="1:10" ht="12.75" customHeight="1" x14ac:dyDescent="0.25">
      <c r="A340" s="91" t="s">
        <v>441</v>
      </c>
      <c r="B340" s="103">
        <v>1848</v>
      </c>
      <c r="C340" s="103">
        <v>1903</v>
      </c>
      <c r="D340" s="103">
        <v>2134</v>
      </c>
      <c r="E340" s="103">
        <v>2585</v>
      </c>
      <c r="F340" s="103">
        <v>3135</v>
      </c>
      <c r="G340" s="97">
        <f t="shared" si="29"/>
        <v>3605.2499999999995</v>
      </c>
      <c r="H340" s="97">
        <f t="shared" si="31"/>
        <v>4075.5</v>
      </c>
      <c r="I340" s="97">
        <f t="shared" ref="I340:I368" si="32">F340*1.45</f>
        <v>4545.75</v>
      </c>
      <c r="J340" s="101" t="s">
        <v>116</v>
      </c>
    </row>
    <row r="341" spans="1:10" ht="12.75" customHeight="1" x14ac:dyDescent="0.25">
      <c r="A341" s="91" t="s">
        <v>442</v>
      </c>
      <c r="B341" s="100">
        <v>697.40000000000009</v>
      </c>
      <c r="C341" s="100">
        <v>783.2</v>
      </c>
      <c r="D341" s="100">
        <v>1029.6000000000001</v>
      </c>
      <c r="E341" s="100">
        <v>1361.8000000000002</v>
      </c>
      <c r="F341" s="100">
        <v>1746.8000000000002</v>
      </c>
      <c r="G341" s="97">
        <f t="shared" ref="G341:G347" si="33">(F341*1.15)*1.1</f>
        <v>2209.7020000000002</v>
      </c>
      <c r="H341" s="97">
        <f t="shared" ref="H341:H347" si="34">(F341+(F341*0.3))*1.1</f>
        <v>2497.9240000000004</v>
      </c>
      <c r="I341" s="97">
        <f t="shared" ref="I341:I347" si="35">(F341*1.45)*1.1</f>
        <v>2786.1460000000002</v>
      </c>
      <c r="J341" s="101" t="s">
        <v>116</v>
      </c>
    </row>
    <row r="342" spans="1:10" ht="12.75" customHeight="1" x14ac:dyDescent="0.25">
      <c r="A342" s="91" t="s">
        <v>443</v>
      </c>
      <c r="B342" s="100">
        <v>833.80000000000007</v>
      </c>
      <c r="C342" s="100">
        <v>866.80000000000007</v>
      </c>
      <c r="D342" s="100">
        <v>973.50000000000011</v>
      </c>
      <c r="E342" s="100">
        <v>1291.4000000000001</v>
      </c>
      <c r="F342" s="100">
        <v>1296.9000000000001</v>
      </c>
      <c r="G342" s="97">
        <f t="shared" si="33"/>
        <v>1640.5785000000001</v>
      </c>
      <c r="H342" s="97">
        <f t="shared" si="34"/>
        <v>1854.5670000000002</v>
      </c>
      <c r="I342" s="97">
        <f t="shared" si="35"/>
        <v>2068.5555000000004</v>
      </c>
      <c r="J342" s="101" t="s">
        <v>116</v>
      </c>
    </row>
    <row r="343" spans="1:10" ht="12.75" customHeight="1" x14ac:dyDescent="0.25">
      <c r="A343" s="91" t="s">
        <v>444</v>
      </c>
      <c r="B343" s="100">
        <v>1052.7</v>
      </c>
      <c r="C343" s="100">
        <v>1059.3000000000002</v>
      </c>
      <c r="D343" s="100">
        <v>1250.7</v>
      </c>
      <c r="E343" s="100">
        <v>1610.4</v>
      </c>
      <c r="F343" s="100">
        <v>2002.0000000000002</v>
      </c>
      <c r="G343" s="97">
        <f t="shared" si="33"/>
        <v>2532.5300000000002</v>
      </c>
      <c r="H343" s="97">
        <f t="shared" si="34"/>
        <v>2862.8600000000006</v>
      </c>
      <c r="I343" s="97">
        <f t="shared" si="35"/>
        <v>3193.1900000000005</v>
      </c>
      <c r="J343" s="101" t="s">
        <v>116</v>
      </c>
    </row>
    <row r="344" spans="1:10" ht="12.75" customHeight="1" x14ac:dyDescent="0.25">
      <c r="A344" s="91" t="s">
        <v>445</v>
      </c>
      <c r="B344" s="100">
        <v>741.40000000000009</v>
      </c>
      <c r="C344" s="100">
        <v>819.50000000000011</v>
      </c>
      <c r="D344" s="100">
        <v>1003.2</v>
      </c>
      <c r="E344" s="100">
        <v>1412.4</v>
      </c>
      <c r="F344" s="100">
        <v>1553.2</v>
      </c>
      <c r="G344" s="97">
        <f t="shared" si="33"/>
        <v>1964.798</v>
      </c>
      <c r="H344" s="97">
        <f t="shared" si="34"/>
        <v>2221.0760000000005</v>
      </c>
      <c r="I344" s="97">
        <f t="shared" si="35"/>
        <v>2477.3540000000003</v>
      </c>
      <c r="J344" s="101" t="s">
        <v>116</v>
      </c>
    </row>
    <row r="345" spans="1:10" ht="12.75" customHeight="1" x14ac:dyDescent="0.25">
      <c r="A345" s="91" t="s">
        <v>446</v>
      </c>
      <c r="B345" s="100">
        <v>749.1</v>
      </c>
      <c r="C345" s="100">
        <v>754.6</v>
      </c>
      <c r="D345" s="100">
        <v>991.10000000000014</v>
      </c>
      <c r="E345" s="100">
        <v>1340.9</v>
      </c>
      <c r="F345" s="100">
        <v>1439.9</v>
      </c>
      <c r="G345" s="97">
        <f t="shared" si="33"/>
        <v>1821.4735000000001</v>
      </c>
      <c r="H345" s="97">
        <f t="shared" si="34"/>
        <v>2059.0570000000002</v>
      </c>
      <c r="I345" s="97">
        <f t="shared" si="35"/>
        <v>2296.6405000000004</v>
      </c>
      <c r="J345" s="101" t="s">
        <v>116</v>
      </c>
    </row>
    <row r="346" spans="1:10" ht="12.75" customHeight="1" x14ac:dyDescent="0.25">
      <c r="A346" s="91" t="s">
        <v>447</v>
      </c>
      <c r="B346" s="100">
        <v>784.30000000000007</v>
      </c>
      <c r="C346" s="100">
        <v>789.80000000000007</v>
      </c>
      <c r="D346" s="100">
        <v>1002.1000000000001</v>
      </c>
      <c r="E346" s="100">
        <v>1274.9000000000001</v>
      </c>
      <c r="F346" s="100">
        <v>1437.7</v>
      </c>
      <c r="G346" s="97">
        <f t="shared" si="33"/>
        <v>1818.6905000000002</v>
      </c>
      <c r="H346" s="97">
        <f t="shared" si="34"/>
        <v>2055.9110000000001</v>
      </c>
      <c r="I346" s="97">
        <f t="shared" si="35"/>
        <v>2293.1315</v>
      </c>
      <c r="J346" s="101" t="s">
        <v>116</v>
      </c>
    </row>
    <row r="347" spans="1:10" ht="12.75" customHeight="1" x14ac:dyDescent="0.25">
      <c r="A347" s="91" t="s">
        <v>26</v>
      </c>
      <c r="B347" s="100">
        <v>1758.9</v>
      </c>
      <c r="C347" s="100">
        <v>1807.3000000000002</v>
      </c>
      <c r="D347" s="100">
        <v>2028.4</v>
      </c>
      <c r="E347" s="100">
        <v>2453</v>
      </c>
      <c r="F347" s="100">
        <v>2977.7000000000003</v>
      </c>
      <c r="G347" s="97">
        <f t="shared" si="33"/>
        <v>3766.7905000000005</v>
      </c>
      <c r="H347" s="97">
        <f t="shared" si="34"/>
        <v>4258.1110000000008</v>
      </c>
      <c r="I347" s="97">
        <f t="shared" si="35"/>
        <v>4749.4315000000006</v>
      </c>
      <c r="J347" s="111" t="s">
        <v>116</v>
      </c>
    </row>
    <row r="348" spans="1:10" ht="12.75" customHeight="1" x14ac:dyDescent="0.25">
      <c r="A348" s="91" t="s">
        <v>448</v>
      </c>
      <c r="B348" s="97">
        <v>1914</v>
      </c>
      <c r="C348" s="97">
        <v>1969</v>
      </c>
      <c r="D348" s="97">
        <v>2211</v>
      </c>
      <c r="E348" s="97">
        <v>2673</v>
      </c>
      <c r="F348" s="97">
        <v>3245</v>
      </c>
      <c r="G348" s="97">
        <f t="shared" ref="G348:G406" si="36">F348*1.15</f>
        <v>3731.7499999999995</v>
      </c>
      <c r="H348" s="97">
        <f t="shared" si="31"/>
        <v>4218.5</v>
      </c>
      <c r="I348" s="97">
        <f t="shared" si="32"/>
        <v>4705.25</v>
      </c>
      <c r="J348" s="111" t="s">
        <v>116</v>
      </c>
    </row>
    <row r="349" spans="1:10" ht="12.75" customHeight="1" x14ac:dyDescent="0.25">
      <c r="A349" s="91" t="s">
        <v>449</v>
      </c>
      <c r="B349" s="97">
        <v>1914</v>
      </c>
      <c r="C349" s="97">
        <v>1969</v>
      </c>
      <c r="D349" s="97">
        <v>2211</v>
      </c>
      <c r="E349" s="97">
        <v>2673</v>
      </c>
      <c r="F349" s="97">
        <v>3245</v>
      </c>
      <c r="G349" s="97">
        <f t="shared" si="36"/>
        <v>3731.7499999999995</v>
      </c>
      <c r="H349" s="97">
        <f t="shared" si="31"/>
        <v>4218.5</v>
      </c>
      <c r="I349" s="97">
        <f t="shared" si="32"/>
        <v>4705.25</v>
      </c>
      <c r="J349" s="110" t="s">
        <v>116</v>
      </c>
    </row>
    <row r="350" spans="1:10" s="107" customFormat="1" ht="12.75" customHeight="1" x14ac:dyDescent="0.25">
      <c r="A350" s="91" t="s">
        <v>450</v>
      </c>
      <c r="B350" s="97">
        <v>1815</v>
      </c>
      <c r="C350" s="97">
        <v>1859</v>
      </c>
      <c r="D350" s="97">
        <v>2090</v>
      </c>
      <c r="E350" s="97">
        <v>2530</v>
      </c>
      <c r="F350" s="97">
        <v>3069</v>
      </c>
      <c r="G350" s="97">
        <f t="shared" si="36"/>
        <v>3529.35</v>
      </c>
      <c r="H350" s="97">
        <f t="shared" si="31"/>
        <v>3989.7</v>
      </c>
      <c r="I350" s="97">
        <f t="shared" si="32"/>
        <v>4450.05</v>
      </c>
      <c r="J350" s="112" t="s">
        <v>116</v>
      </c>
    </row>
    <row r="351" spans="1:10" ht="12.75" customHeight="1" x14ac:dyDescent="0.25">
      <c r="A351" s="91" t="s">
        <v>451</v>
      </c>
      <c r="B351" s="97">
        <v>2035</v>
      </c>
      <c r="C351" s="97">
        <v>2090</v>
      </c>
      <c r="D351" s="97">
        <v>2343</v>
      </c>
      <c r="E351" s="97">
        <v>2838</v>
      </c>
      <c r="F351" s="97">
        <v>3443</v>
      </c>
      <c r="G351" s="97">
        <f t="shared" si="36"/>
        <v>3959.45</v>
      </c>
      <c r="H351" s="97">
        <f t="shared" si="31"/>
        <v>4475.8999999999996</v>
      </c>
      <c r="I351" s="97">
        <f t="shared" si="32"/>
        <v>4992.3499999999995</v>
      </c>
      <c r="J351" s="111" t="s">
        <v>116</v>
      </c>
    </row>
    <row r="352" spans="1:10" ht="12.75" customHeight="1" x14ac:dyDescent="0.25">
      <c r="A352" s="91" t="s">
        <v>452</v>
      </c>
      <c r="B352" s="97">
        <v>2497</v>
      </c>
      <c r="C352" s="97">
        <v>2563</v>
      </c>
      <c r="D352" s="97">
        <v>2882</v>
      </c>
      <c r="E352" s="97">
        <v>3487</v>
      </c>
      <c r="F352" s="97">
        <v>4235</v>
      </c>
      <c r="G352" s="97">
        <f t="shared" si="36"/>
        <v>4870.25</v>
      </c>
      <c r="H352" s="97">
        <f t="shared" si="31"/>
        <v>5505.5</v>
      </c>
      <c r="I352" s="97">
        <f>F352*1.45</f>
        <v>6140.75</v>
      </c>
      <c r="J352" s="101" t="s">
        <v>116</v>
      </c>
    </row>
    <row r="353" spans="1:10" ht="12.75" customHeight="1" x14ac:dyDescent="0.25">
      <c r="A353" s="91" t="s">
        <v>453</v>
      </c>
      <c r="B353" s="97">
        <v>2420</v>
      </c>
      <c r="C353" s="97">
        <v>2486</v>
      </c>
      <c r="D353" s="97">
        <v>2794</v>
      </c>
      <c r="E353" s="97">
        <v>3377</v>
      </c>
      <c r="F353" s="97">
        <v>4103</v>
      </c>
      <c r="G353" s="97">
        <f t="shared" si="36"/>
        <v>4718.45</v>
      </c>
      <c r="H353" s="97">
        <f t="shared" si="31"/>
        <v>5333.9</v>
      </c>
      <c r="I353" s="97">
        <f t="shared" si="32"/>
        <v>5949.3499999999995</v>
      </c>
      <c r="J353" s="101" t="s">
        <v>116</v>
      </c>
    </row>
    <row r="354" spans="1:10" ht="12.75" hidden="1" customHeight="1" x14ac:dyDescent="0.25">
      <c r="A354" s="91" t="s">
        <v>454</v>
      </c>
      <c r="B354" s="97">
        <v>1479</v>
      </c>
      <c r="C354" s="97">
        <v>1512</v>
      </c>
      <c r="D354" s="97">
        <v>1708</v>
      </c>
      <c r="E354" s="97">
        <v>2079</v>
      </c>
      <c r="F354" s="97">
        <v>2538</v>
      </c>
      <c r="G354" s="97">
        <f t="shared" si="36"/>
        <v>2918.7</v>
      </c>
      <c r="H354" s="97">
        <f t="shared" si="31"/>
        <v>3299.4</v>
      </c>
      <c r="I354" s="97">
        <f t="shared" si="32"/>
        <v>3680.1</v>
      </c>
      <c r="J354" s="101" t="s">
        <v>116</v>
      </c>
    </row>
    <row r="355" spans="1:10" ht="12.75" hidden="1" customHeight="1" x14ac:dyDescent="0.25">
      <c r="A355" s="91" t="s">
        <v>455</v>
      </c>
      <c r="B355" s="97">
        <v>1479</v>
      </c>
      <c r="C355" s="97">
        <v>1512</v>
      </c>
      <c r="D355" s="97">
        <v>1708</v>
      </c>
      <c r="E355" s="97">
        <v>2079</v>
      </c>
      <c r="F355" s="97">
        <v>2538</v>
      </c>
      <c r="G355" s="97">
        <f t="shared" si="36"/>
        <v>2918.7</v>
      </c>
      <c r="H355" s="97">
        <f t="shared" si="31"/>
        <v>3299.4</v>
      </c>
      <c r="I355" s="97">
        <f t="shared" si="32"/>
        <v>3680.1</v>
      </c>
      <c r="J355" s="101" t="s">
        <v>116</v>
      </c>
    </row>
    <row r="356" spans="1:10" ht="12.75" customHeight="1" x14ac:dyDescent="0.25">
      <c r="A356" s="91" t="s">
        <v>456</v>
      </c>
      <c r="B356" s="97">
        <v>2068</v>
      </c>
      <c r="C356" s="97">
        <v>2123</v>
      </c>
      <c r="D356" s="97">
        <v>2387</v>
      </c>
      <c r="E356" s="97">
        <v>2882</v>
      </c>
      <c r="F356" s="97">
        <v>3509</v>
      </c>
      <c r="G356" s="97">
        <f t="shared" si="36"/>
        <v>4035.35</v>
      </c>
      <c r="H356" s="97">
        <f t="shared" si="31"/>
        <v>4561.7</v>
      </c>
      <c r="I356" s="97">
        <f t="shared" si="32"/>
        <v>5088.05</v>
      </c>
      <c r="J356" s="101" t="s">
        <v>116</v>
      </c>
    </row>
    <row r="357" spans="1:10" ht="12.75" customHeight="1" x14ac:dyDescent="0.25">
      <c r="A357" s="91" t="s">
        <v>457</v>
      </c>
      <c r="B357" s="97">
        <v>1914</v>
      </c>
      <c r="C357" s="97">
        <v>1969</v>
      </c>
      <c r="D357" s="97">
        <v>2211</v>
      </c>
      <c r="E357" s="97">
        <v>2673</v>
      </c>
      <c r="F357" s="97">
        <v>3245</v>
      </c>
      <c r="G357" s="97">
        <f t="shared" si="36"/>
        <v>3731.7499999999995</v>
      </c>
      <c r="H357" s="97">
        <f t="shared" si="31"/>
        <v>4218.5</v>
      </c>
      <c r="I357" s="97">
        <f t="shared" si="32"/>
        <v>4705.25</v>
      </c>
      <c r="J357" s="101" t="s">
        <v>116</v>
      </c>
    </row>
    <row r="358" spans="1:10" ht="12.75" customHeight="1" x14ac:dyDescent="0.25">
      <c r="A358" s="91" t="s">
        <v>458</v>
      </c>
      <c r="B358" s="97">
        <v>1991</v>
      </c>
      <c r="C358" s="97">
        <v>2046</v>
      </c>
      <c r="D358" s="97">
        <v>2299</v>
      </c>
      <c r="E358" s="97">
        <v>2783</v>
      </c>
      <c r="F358" s="97">
        <v>3377</v>
      </c>
      <c r="G358" s="97">
        <f t="shared" si="36"/>
        <v>3883.5499999999997</v>
      </c>
      <c r="H358" s="97">
        <f t="shared" si="31"/>
        <v>4390.1000000000004</v>
      </c>
      <c r="I358" s="97">
        <f t="shared" si="32"/>
        <v>4896.6499999999996</v>
      </c>
      <c r="J358" s="101" t="s">
        <v>116</v>
      </c>
    </row>
    <row r="359" spans="1:10" ht="12.75" customHeight="1" x14ac:dyDescent="0.25">
      <c r="A359" s="91" t="s">
        <v>459</v>
      </c>
      <c r="B359" s="97">
        <v>1936</v>
      </c>
      <c r="C359" s="97">
        <v>1991</v>
      </c>
      <c r="D359" s="97">
        <v>2233</v>
      </c>
      <c r="E359" s="97">
        <v>2695</v>
      </c>
      <c r="F359" s="97">
        <v>3278</v>
      </c>
      <c r="G359" s="97">
        <f t="shared" si="36"/>
        <v>3769.7</v>
      </c>
      <c r="H359" s="97">
        <f t="shared" si="31"/>
        <v>4261.3999999999996</v>
      </c>
      <c r="I359" s="97">
        <f t="shared" si="32"/>
        <v>4753.0999999999995</v>
      </c>
      <c r="J359" s="101" t="s">
        <v>116</v>
      </c>
    </row>
    <row r="360" spans="1:10" ht="12.75" customHeight="1" x14ac:dyDescent="0.25">
      <c r="A360" s="91" t="s">
        <v>460</v>
      </c>
      <c r="B360" s="97">
        <v>2431</v>
      </c>
      <c r="C360" s="97">
        <v>2497</v>
      </c>
      <c r="D360" s="97">
        <v>2805</v>
      </c>
      <c r="E360" s="97">
        <v>3388</v>
      </c>
      <c r="F360" s="97">
        <v>4114</v>
      </c>
      <c r="G360" s="97">
        <f t="shared" si="36"/>
        <v>4731.0999999999995</v>
      </c>
      <c r="H360" s="97">
        <f t="shared" si="31"/>
        <v>5348.2</v>
      </c>
      <c r="I360" s="97">
        <f t="shared" si="32"/>
        <v>5965.3</v>
      </c>
      <c r="J360" s="101" t="s">
        <v>116</v>
      </c>
    </row>
    <row r="361" spans="1:10" ht="12.75" customHeight="1" x14ac:dyDescent="0.25">
      <c r="A361" s="91" t="s">
        <v>461</v>
      </c>
      <c r="B361" s="97">
        <v>1584</v>
      </c>
      <c r="C361" s="97">
        <v>1628</v>
      </c>
      <c r="D361" s="97">
        <v>1826</v>
      </c>
      <c r="E361" s="97">
        <v>2211</v>
      </c>
      <c r="F361" s="97">
        <v>2684</v>
      </c>
      <c r="G361" s="97">
        <f t="shared" si="36"/>
        <v>3086.6</v>
      </c>
      <c r="H361" s="97">
        <f t="shared" si="31"/>
        <v>3489.2</v>
      </c>
      <c r="I361" s="97">
        <f t="shared" si="32"/>
        <v>3891.7999999999997</v>
      </c>
      <c r="J361" s="101" t="s">
        <v>116</v>
      </c>
    </row>
    <row r="362" spans="1:10" ht="12.75" customHeight="1" x14ac:dyDescent="0.25">
      <c r="A362" s="91" t="s">
        <v>462</v>
      </c>
      <c r="B362" s="97">
        <v>1914</v>
      </c>
      <c r="C362" s="97">
        <v>1969</v>
      </c>
      <c r="D362" s="97">
        <v>2211</v>
      </c>
      <c r="E362" s="97">
        <v>2673</v>
      </c>
      <c r="F362" s="97">
        <v>3245</v>
      </c>
      <c r="G362" s="97">
        <f t="shared" si="36"/>
        <v>3731.7499999999995</v>
      </c>
      <c r="H362" s="97">
        <f t="shared" si="31"/>
        <v>4218.5</v>
      </c>
      <c r="I362" s="97">
        <f t="shared" si="32"/>
        <v>4705.25</v>
      </c>
      <c r="J362" s="101" t="s">
        <v>116</v>
      </c>
    </row>
    <row r="363" spans="1:10" ht="12.75" customHeight="1" x14ac:dyDescent="0.25">
      <c r="A363" s="91" t="s">
        <v>463</v>
      </c>
      <c r="B363" s="97">
        <v>1914</v>
      </c>
      <c r="C363" s="97">
        <v>1969</v>
      </c>
      <c r="D363" s="97">
        <v>2211</v>
      </c>
      <c r="E363" s="97">
        <v>2673</v>
      </c>
      <c r="F363" s="97">
        <v>3245</v>
      </c>
      <c r="G363" s="97">
        <f t="shared" si="36"/>
        <v>3731.7499999999995</v>
      </c>
      <c r="H363" s="97">
        <f t="shared" si="31"/>
        <v>4218.5</v>
      </c>
      <c r="I363" s="97">
        <f t="shared" si="32"/>
        <v>4705.25</v>
      </c>
      <c r="J363" s="101" t="s">
        <v>116</v>
      </c>
    </row>
    <row r="364" spans="1:10" ht="12.75" customHeight="1" x14ac:dyDescent="0.25">
      <c r="A364" s="91" t="s">
        <v>464</v>
      </c>
      <c r="B364" s="97">
        <v>1914</v>
      </c>
      <c r="C364" s="97">
        <v>1969</v>
      </c>
      <c r="D364" s="97">
        <v>2211</v>
      </c>
      <c r="E364" s="97">
        <v>2673</v>
      </c>
      <c r="F364" s="97">
        <v>3245</v>
      </c>
      <c r="G364" s="97">
        <f t="shared" si="36"/>
        <v>3731.7499999999995</v>
      </c>
      <c r="H364" s="97">
        <f t="shared" si="31"/>
        <v>4218.5</v>
      </c>
      <c r="I364" s="97">
        <f t="shared" si="32"/>
        <v>4705.25</v>
      </c>
      <c r="J364" s="101" t="s">
        <v>116</v>
      </c>
    </row>
    <row r="365" spans="1:10" ht="12.75" customHeight="1" x14ac:dyDescent="0.25">
      <c r="A365" s="91" t="s">
        <v>465</v>
      </c>
      <c r="B365" s="97">
        <v>1870</v>
      </c>
      <c r="C365" s="97">
        <v>1925</v>
      </c>
      <c r="D365" s="97">
        <v>2156</v>
      </c>
      <c r="E365" s="97">
        <v>2607</v>
      </c>
      <c r="F365" s="97">
        <v>3168</v>
      </c>
      <c r="G365" s="97">
        <f t="shared" si="36"/>
        <v>3643.2</v>
      </c>
      <c r="H365" s="97">
        <f t="shared" si="31"/>
        <v>4118.3999999999996</v>
      </c>
      <c r="I365" s="97">
        <f t="shared" si="32"/>
        <v>4593.5999999999995</v>
      </c>
      <c r="J365" s="101" t="s">
        <v>116</v>
      </c>
    </row>
    <row r="366" spans="1:10" ht="12.75" customHeight="1" x14ac:dyDescent="0.25">
      <c r="A366" s="91" t="s">
        <v>466</v>
      </c>
      <c r="B366" s="97">
        <v>1760</v>
      </c>
      <c r="C366" s="97">
        <v>1815</v>
      </c>
      <c r="D366" s="97">
        <v>2035</v>
      </c>
      <c r="E366" s="97">
        <v>2464</v>
      </c>
      <c r="F366" s="97">
        <v>2992</v>
      </c>
      <c r="G366" s="97">
        <f t="shared" si="36"/>
        <v>3440.7999999999997</v>
      </c>
      <c r="H366" s="97">
        <f t="shared" si="31"/>
        <v>3889.6</v>
      </c>
      <c r="I366" s="97">
        <f t="shared" si="32"/>
        <v>4338.3999999999996</v>
      </c>
      <c r="J366" s="101" t="s">
        <v>116</v>
      </c>
    </row>
    <row r="367" spans="1:10" ht="12.75" customHeight="1" x14ac:dyDescent="0.25">
      <c r="A367" s="91" t="s">
        <v>467</v>
      </c>
      <c r="B367" s="97">
        <v>2068</v>
      </c>
      <c r="C367" s="97">
        <v>2123</v>
      </c>
      <c r="D367" s="97">
        <v>2387</v>
      </c>
      <c r="E367" s="97">
        <v>2882</v>
      </c>
      <c r="F367" s="97">
        <v>3509</v>
      </c>
      <c r="G367" s="97">
        <f t="shared" si="36"/>
        <v>4035.35</v>
      </c>
      <c r="H367" s="97">
        <f t="shared" si="31"/>
        <v>4561.7</v>
      </c>
      <c r="I367" s="97">
        <f t="shared" si="32"/>
        <v>5088.05</v>
      </c>
      <c r="J367" s="101" t="s">
        <v>116</v>
      </c>
    </row>
    <row r="368" spans="1:10" ht="12.75" customHeight="1" x14ac:dyDescent="0.25">
      <c r="A368" s="91" t="s">
        <v>468</v>
      </c>
      <c r="B368" s="97">
        <v>1474</v>
      </c>
      <c r="C368" s="97">
        <v>1507</v>
      </c>
      <c r="D368" s="97">
        <v>1694</v>
      </c>
      <c r="E368" s="97">
        <v>2046</v>
      </c>
      <c r="F368" s="97">
        <v>2486</v>
      </c>
      <c r="G368" s="97">
        <f t="shared" si="36"/>
        <v>2858.8999999999996</v>
      </c>
      <c r="H368" s="97">
        <f t="shared" si="31"/>
        <v>3231.8</v>
      </c>
      <c r="I368" s="97">
        <f t="shared" si="32"/>
        <v>3604.7</v>
      </c>
      <c r="J368" s="101" t="s">
        <v>178</v>
      </c>
    </row>
    <row r="369" spans="1:10" ht="12.75" customHeight="1" x14ac:dyDescent="0.25">
      <c r="A369" s="91" t="s">
        <v>469</v>
      </c>
      <c r="B369" s="97">
        <v>1815</v>
      </c>
      <c r="C369" s="97">
        <v>1859</v>
      </c>
      <c r="D369" s="97">
        <v>2090</v>
      </c>
      <c r="E369" s="97">
        <v>2530</v>
      </c>
      <c r="F369" s="97">
        <v>3069</v>
      </c>
      <c r="G369" s="97">
        <f t="shared" si="36"/>
        <v>3529.35</v>
      </c>
      <c r="H369" s="97">
        <f t="shared" si="31"/>
        <v>3989.7</v>
      </c>
      <c r="I369" s="97">
        <f>F369*1.45</f>
        <v>4450.05</v>
      </c>
      <c r="J369" s="101" t="s">
        <v>116</v>
      </c>
    </row>
    <row r="370" spans="1:10" ht="12.75" customHeight="1" x14ac:dyDescent="0.25">
      <c r="A370" s="91" t="s">
        <v>470</v>
      </c>
      <c r="B370" s="97">
        <v>1936</v>
      </c>
      <c r="C370" s="97">
        <v>1991</v>
      </c>
      <c r="D370" s="97">
        <v>2233</v>
      </c>
      <c r="E370" s="97">
        <v>2695</v>
      </c>
      <c r="F370" s="97">
        <v>3278</v>
      </c>
      <c r="G370" s="97">
        <f t="shared" si="36"/>
        <v>3769.7</v>
      </c>
      <c r="H370" s="97">
        <f t="shared" si="31"/>
        <v>4261.3999999999996</v>
      </c>
      <c r="I370" s="97">
        <v>4035</v>
      </c>
      <c r="J370" s="101" t="s">
        <v>116</v>
      </c>
    </row>
    <row r="371" spans="1:10" ht="12.75" customHeight="1" x14ac:dyDescent="0.25">
      <c r="A371" s="91" t="s">
        <v>471</v>
      </c>
      <c r="B371" s="97">
        <v>1914</v>
      </c>
      <c r="C371" s="97">
        <v>1969</v>
      </c>
      <c r="D371" s="97">
        <v>2211</v>
      </c>
      <c r="E371" s="97">
        <v>2673</v>
      </c>
      <c r="F371" s="97">
        <v>3245</v>
      </c>
      <c r="G371" s="97">
        <f t="shared" si="36"/>
        <v>3731.7499999999995</v>
      </c>
      <c r="H371" s="97">
        <f t="shared" si="31"/>
        <v>4218.5</v>
      </c>
      <c r="I371" s="97">
        <v>4035</v>
      </c>
      <c r="J371" s="101" t="s">
        <v>116</v>
      </c>
    </row>
    <row r="372" spans="1:10" ht="12.75" customHeight="1" x14ac:dyDescent="0.25">
      <c r="A372" s="91" t="s">
        <v>472</v>
      </c>
      <c r="B372" s="97">
        <v>1947</v>
      </c>
      <c r="C372" s="97">
        <v>2002</v>
      </c>
      <c r="D372" s="97">
        <v>2244</v>
      </c>
      <c r="E372" s="97">
        <v>2717</v>
      </c>
      <c r="F372" s="97">
        <v>3289</v>
      </c>
      <c r="G372" s="97">
        <f t="shared" si="36"/>
        <v>3782.35</v>
      </c>
      <c r="H372" s="97">
        <f t="shared" si="31"/>
        <v>4275.7</v>
      </c>
      <c r="I372" s="97">
        <v>4035</v>
      </c>
      <c r="J372" s="101" t="s">
        <v>116</v>
      </c>
    </row>
    <row r="373" spans="1:10" ht="12.75" customHeight="1" x14ac:dyDescent="0.25">
      <c r="A373" s="91" t="s">
        <v>473</v>
      </c>
      <c r="B373" s="97">
        <v>1848</v>
      </c>
      <c r="C373" s="97">
        <v>1903</v>
      </c>
      <c r="D373" s="97">
        <v>2134</v>
      </c>
      <c r="E373" s="97">
        <v>2585</v>
      </c>
      <c r="F373" s="97">
        <v>3135</v>
      </c>
      <c r="G373" s="97">
        <f t="shared" si="36"/>
        <v>3605.2499999999995</v>
      </c>
      <c r="H373" s="97">
        <f t="shared" si="31"/>
        <v>4075.5</v>
      </c>
      <c r="I373" s="97">
        <v>4035</v>
      </c>
      <c r="J373" s="101" t="s">
        <v>116</v>
      </c>
    </row>
    <row r="374" spans="1:10" ht="12.75" customHeight="1" x14ac:dyDescent="0.25">
      <c r="A374" s="91" t="s">
        <v>474</v>
      </c>
      <c r="B374" s="97">
        <v>1914</v>
      </c>
      <c r="C374" s="97">
        <v>1969</v>
      </c>
      <c r="D374" s="97">
        <v>2211</v>
      </c>
      <c r="E374" s="97">
        <v>2673</v>
      </c>
      <c r="F374" s="97">
        <v>3245</v>
      </c>
      <c r="G374" s="97">
        <f t="shared" si="36"/>
        <v>3731.7499999999995</v>
      </c>
      <c r="H374" s="97">
        <f t="shared" si="31"/>
        <v>4218.5</v>
      </c>
      <c r="I374" s="97">
        <v>4035</v>
      </c>
      <c r="J374" s="101" t="s">
        <v>116</v>
      </c>
    </row>
    <row r="375" spans="1:10" ht="12.75" customHeight="1" x14ac:dyDescent="0.25">
      <c r="A375" s="91" t="s">
        <v>475</v>
      </c>
      <c r="B375" s="97">
        <v>2145</v>
      </c>
      <c r="C375" s="97">
        <v>2200</v>
      </c>
      <c r="D375" s="97">
        <v>2475</v>
      </c>
      <c r="E375" s="97">
        <v>2992</v>
      </c>
      <c r="F375" s="97">
        <v>3630</v>
      </c>
      <c r="G375" s="97">
        <f t="shared" si="36"/>
        <v>4174.5</v>
      </c>
      <c r="H375" s="97">
        <f t="shared" si="31"/>
        <v>4719</v>
      </c>
      <c r="I375" s="97">
        <v>4035</v>
      </c>
      <c r="J375" s="101" t="s">
        <v>116</v>
      </c>
    </row>
    <row r="376" spans="1:10" ht="12.75" customHeight="1" x14ac:dyDescent="0.25">
      <c r="A376" s="91" t="s">
        <v>476</v>
      </c>
      <c r="B376" s="97">
        <v>2189</v>
      </c>
      <c r="C376" s="97">
        <v>2255</v>
      </c>
      <c r="D376" s="97">
        <v>2530</v>
      </c>
      <c r="E376" s="97">
        <v>3058</v>
      </c>
      <c r="F376" s="97">
        <v>3718</v>
      </c>
      <c r="G376" s="97">
        <f t="shared" si="36"/>
        <v>4275.7</v>
      </c>
      <c r="H376" s="97">
        <f t="shared" si="31"/>
        <v>4833.3999999999996</v>
      </c>
      <c r="I376" s="97">
        <v>4035</v>
      </c>
      <c r="J376" s="101" t="s">
        <v>116</v>
      </c>
    </row>
    <row r="377" spans="1:10" ht="12.75" hidden="1" customHeight="1" x14ac:dyDescent="0.25">
      <c r="A377" s="91" t="s">
        <v>477</v>
      </c>
      <c r="B377" s="97">
        <v>1479</v>
      </c>
      <c r="C377" s="97">
        <v>1512</v>
      </c>
      <c r="D377" s="97">
        <v>1708</v>
      </c>
      <c r="E377" s="97">
        <v>2079</v>
      </c>
      <c r="F377" s="97">
        <v>2538</v>
      </c>
      <c r="G377" s="97">
        <f t="shared" si="36"/>
        <v>2918.7</v>
      </c>
      <c r="H377" s="97">
        <f t="shared" si="31"/>
        <v>3299.4</v>
      </c>
      <c r="I377" s="97">
        <v>4035</v>
      </c>
      <c r="J377" s="101" t="s">
        <v>116</v>
      </c>
    </row>
    <row r="378" spans="1:10" ht="12.75" customHeight="1" x14ac:dyDescent="0.25">
      <c r="A378" s="91" t="s">
        <v>478</v>
      </c>
      <c r="B378" s="97">
        <v>1771</v>
      </c>
      <c r="C378" s="97">
        <v>1826</v>
      </c>
      <c r="D378" s="97">
        <v>2046</v>
      </c>
      <c r="E378" s="97">
        <v>2475</v>
      </c>
      <c r="F378" s="97">
        <v>3003</v>
      </c>
      <c r="G378" s="97">
        <f t="shared" si="36"/>
        <v>3453.45</v>
      </c>
      <c r="H378" s="97">
        <f t="shared" si="31"/>
        <v>3903.9</v>
      </c>
      <c r="I378" s="97">
        <v>4035</v>
      </c>
      <c r="J378" s="101" t="s">
        <v>116</v>
      </c>
    </row>
    <row r="379" spans="1:10" ht="12.75" customHeight="1" x14ac:dyDescent="0.25">
      <c r="A379" s="91" t="s">
        <v>479</v>
      </c>
      <c r="B379" s="97">
        <v>1782</v>
      </c>
      <c r="C379" s="97">
        <v>1837</v>
      </c>
      <c r="D379" s="97">
        <v>2057</v>
      </c>
      <c r="E379" s="97">
        <v>2486</v>
      </c>
      <c r="F379" s="97">
        <v>3014</v>
      </c>
      <c r="G379" s="97">
        <f t="shared" si="36"/>
        <v>3466.1</v>
      </c>
      <c r="H379" s="97">
        <f t="shared" si="31"/>
        <v>3918.2</v>
      </c>
      <c r="I379" s="97">
        <f>F379*1.45</f>
        <v>4370.3</v>
      </c>
      <c r="J379" s="101" t="s">
        <v>178</v>
      </c>
    </row>
    <row r="380" spans="1:10" ht="12.75" customHeight="1" x14ac:dyDescent="0.25">
      <c r="A380" s="91" t="s">
        <v>480</v>
      </c>
      <c r="B380" s="97">
        <v>1914</v>
      </c>
      <c r="C380" s="97">
        <v>1969</v>
      </c>
      <c r="D380" s="97">
        <v>2211</v>
      </c>
      <c r="E380" s="97">
        <v>2673</v>
      </c>
      <c r="F380" s="97">
        <v>3245</v>
      </c>
      <c r="G380" s="97">
        <f t="shared" si="36"/>
        <v>3731.7499999999995</v>
      </c>
      <c r="H380" s="97">
        <f t="shared" si="31"/>
        <v>4218.5</v>
      </c>
      <c r="I380" s="97">
        <f>F380*1.45</f>
        <v>4705.25</v>
      </c>
      <c r="J380" s="101" t="s">
        <v>116</v>
      </c>
    </row>
    <row r="381" spans="1:10" ht="12.75" customHeight="1" x14ac:dyDescent="0.25">
      <c r="A381" s="91" t="s">
        <v>481</v>
      </c>
      <c r="B381" s="97">
        <v>1617</v>
      </c>
      <c r="C381" s="97">
        <v>1749</v>
      </c>
      <c r="D381" s="97">
        <v>1969</v>
      </c>
      <c r="E381" s="97">
        <v>2398</v>
      </c>
      <c r="F381" s="97">
        <v>2816</v>
      </c>
      <c r="G381" s="97">
        <f t="shared" si="36"/>
        <v>3238.3999999999996</v>
      </c>
      <c r="H381" s="97">
        <f t="shared" si="31"/>
        <v>3660.8</v>
      </c>
      <c r="I381" s="97">
        <f t="shared" ref="I381:I384" si="37">F381*1.45</f>
        <v>4083.2</v>
      </c>
      <c r="J381" s="101" t="s">
        <v>116</v>
      </c>
    </row>
    <row r="382" spans="1:10" ht="12.75" customHeight="1" x14ac:dyDescent="0.25">
      <c r="A382" s="91" t="s">
        <v>482</v>
      </c>
      <c r="B382" s="97">
        <v>1738</v>
      </c>
      <c r="C382" s="97">
        <v>1804</v>
      </c>
      <c r="D382" s="97">
        <v>2024</v>
      </c>
      <c r="E382" s="97">
        <v>2453</v>
      </c>
      <c r="F382" s="97">
        <v>2959</v>
      </c>
      <c r="G382" s="97">
        <f t="shared" si="36"/>
        <v>3402.85</v>
      </c>
      <c r="H382" s="97">
        <f t="shared" si="31"/>
        <v>3846.7</v>
      </c>
      <c r="I382" s="97">
        <f t="shared" si="37"/>
        <v>4290.55</v>
      </c>
      <c r="J382" s="110" t="s">
        <v>116</v>
      </c>
    </row>
    <row r="383" spans="1:10" s="107" customFormat="1" ht="12.75" customHeight="1" x14ac:dyDescent="0.25">
      <c r="A383" s="91" t="s">
        <v>483</v>
      </c>
      <c r="B383" s="97">
        <v>2299</v>
      </c>
      <c r="C383" s="97">
        <v>2376</v>
      </c>
      <c r="D383" s="97">
        <v>2662</v>
      </c>
      <c r="E383" s="97">
        <v>3223</v>
      </c>
      <c r="F383" s="97">
        <v>3905</v>
      </c>
      <c r="G383" s="97">
        <f t="shared" si="36"/>
        <v>4490.75</v>
      </c>
      <c r="H383" s="97">
        <f t="shared" si="31"/>
        <v>5076.5</v>
      </c>
      <c r="I383" s="97">
        <f t="shared" si="37"/>
        <v>5662.25</v>
      </c>
      <c r="J383" s="112" t="s">
        <v>116</v>
      </c>
    </row>
    <row r="384" spans="1:10" s="107" customFormat="1" ht="12.75" customHeight="1" x14ac:dyDescent="0.25">
      <c r="A384" s="91" t="s">
        <v>484</v>
      </c>
      <c r="B384" s="97">
        <v>1408</v>
      </c>
      <c r="C384" s="97">
        <v>1496</v>
      </c>
      <c r="D384" s="97">
        <v>1672</v>
      </c>
      <c r="E384" s="97">
        <v>2046</v>
      </c>
      <c r="F384" s="97">
        <v>2420</v>
      </c>
      <c r="G384" s="97">
        <f t="shared" si="36"/>
        <v>2783</v>
      </c>
      <c r="H384" s="97">
        <f t="shared" si="31"/>
        <v>3146</v>
      </c>
      <c r="I384" s="97">
        <f t="shared" si="37"/>
        <v>3509</v>
      </c>
      <c r="J384" s="111" t="s">
        <v>178</v>
      </c>
    </row>
    <row r="385" spans="1:10" s="107" customFormat="1" ht="12.75" customHeight="1" x14ac:dyDescent="0.25">
      <c r="A385" s="91" t="s">
        <v>485</v>
      </c>
      <c r="B385" s="97">
        <v>1815</v>
      </c>
      <c r="C385" s="97">
        <v>1859</v>
      </c>
      <c r="D385" s="97">
        <v>2090</v>
      </c>
      <c r="E385" s="97">
        <v>2530</v>
      </c>
      <c r="F385" s="97">
        <v>3069</v>
      </c>
      <c r="G385" s="97">
        <f t="shared" si="36"/>
        <v>3529.35</v>
      </c>
      <c r="H385" s="97">
        <f t="shared" si="31"/>
        <v>3989.7</v>
      </c>
      <c r="I385" s="97">
        <f>F385*1.45</f>
        <v>4450.05</v>
      </c>
      <c r="J385" s="101" t="s">
        <v>116</v>
      </c>
    </row>
    <row r="386" spans="1:10" s="107" customFormat="1" ht="12.75" customHeight="1" x14ac:dyDescent="0.25">
      <c r="A386" s="91" t="s">
        <v>486</v>
      </c>
      <c r="B386" s="97">
        <v>858</v>
      </c>
      <c r="C386" s="97">
        <v>869</v>
      </c>
      <c r="D386" s="97">
        <v>990</v>
      </c>
      <c r="E386" s="97">
        <v>1265</v>
      </c>
      <c r="F386" s="97">
        <v>1430</v>
      </c>
      <c r="G386" s="97">
        <f t="shared" si="36"/>
        <v>1644.4999999999998</v>
      </c>
      <c r="H386" s="97">
        <f t="shared" si="31"/>
        <v>1859</v>
      </c>
      <c r="I386" s="97">
        <f>F386*1.45</f>
        <v>2073.5</v>
      </c>
      <c r="J386" s="101" t="s">
        <v>178</v>
      </c>
    </row>
    <row r="387" spans="1:10" ht="12.75" customHeight="1" x14ac:dyDescent="0.25">
      <c r="A387" s="91" t="s">
        <v>487</v>
      </c>
      <c r="B387" s="100">
        <v>697.40000000000009</v>
      </c>
      <c r="C387" s="100">
        <v>865.7</v>
      </c>
      <c r="D387" s="100">
        <v>1029.6000000000001</v>
      </c>
      <c r="E387" s="100">
        <v>1435.5000000000002</v>
      </c>
      <c r="F387" s="100">
        <v>1441.0000000000002</v>
      </c>
      <c r="G387" s="97">
        <f t="shared" ref="G387:G393" si="38">(F387*1.15)*1.1</f>
        <v>1822.8650000000002</v>
      </c>
      <c r="H387" s="97">
        <f t="shared" ref="H387:H393" si="39">(F387+(F387*0.3))*1.1</f>
        <v>2060.6300000000006</v>
      </c>
      <c r="I387" s="97">
        <f t="shared" ref="I387:I393" si="40">(F387*1.45)*1.1</f>
        <v>2298.3950000000004</v>
      </c>
      <c r="J387" s="98" t="s">
        <v>116</v>
      </c>
    </row>
    <row r="388" spans="1:10" ht="12.75" customHeight="1" x14ac:dyDescent="0.25">
      <c r="A388" s="91" t="s">
        <v>488</v>
      </c>
      <c r="B388" s="100">
        <v>1183.6000000000001</v>
      </c>
      <c r="C388" s="100">
        <v>1358.5</v>
      </c>
      <c r="D388" s="100">
        <v>1524.6000000000001</v>
      </c>
      <c r="E388" s="100">
        <v>1882.1000000000001</v>
      </c>
      <c r="F388" s="100">
        <v>2125.2000000000003</v>
      </c>
      <c r="G388" s="97">
        <f t="shared" si="38"/>
        <v>2688.3780000000002</v>
      </c>
      <c r="H388" s="97">
        <f t="shared" si="39"/>
        <v>3039.0360000000005</v>
      </c>
      <c r="I388" s="97">
        <f t="shared" si="40"/>
        <v>3389.6940000000009</v>
      </c>
      <c r="J388" s="98" t="s">
        <v>116</v>
      </c>
    </row>
    <row r="389" spans="1:10" ht="12.75" customHeight="1" x14ac:dyDescent="0.25">
      <c r="A389" s="91" t="s">
        <v>489</v>
      </c>
      <c r="B389" s="100">
        <v>762.30000000000007</v>
      </c>
      <c r="C389" s="100">
        <v>766.7</v>
      </c>
      <c r="D389" s="100">
        <v>973.50000000000011</v>
      </c>
      <c r="E389" s="100">
        <v>1256.2</v>
      </c>
      <c r="F389" s="100">
        <v>1652.2</v>
      </c>
      <c r="G389" s="97">
        <f t="shared" si="38"/>
        <v>2090.0330000000004</v>
      </c>
      <c r="H389" s="97">
        <f t="shared" si="39"/>
        <v>2362.6460000000002</v>
      </c>
      <c r="I389" s="97">
        <f t="shared" si="40"/>
        <v>2635.2590000000005</v>
      </c>
      <c r="J389" s="98" t="s">
        <v>116</v>
      </c>
    </row>
    <row r="390" spans="1:10" ht="12.75" customHeight="1" x14ac:dyDescent="0.25">
      <c r="A390" s="91" t="s">
        <v>490</v>
      </c>
      <c r="B390" s="100">
        <v>939.40000000000009</v>
      </c>
      <c r="C390" s="100">
        <v>944.90000000000009</v>
      </c>
      <c r="D390" s="100">
        <v>1170.4000000000001</v>
      </c>
      <c r="E390" s="100">
        <v>1648.9</v>
      </c>
      <c r="F390" s="100">
        <v>1986.6000000000001</v>
      </c>
      <c r="G390" s="97">
        <f t="shared" si="38"/>
        <v>2513.0490000000004</v>
      </c>
      <c r="H390" s="97">
        <f t="shared" si="39"/>
        <v>2840.8380000000002</v>
      </c>
      <c r="I390" s="97">
        <f t="shared" si="40"/>
        <v>3168.6270000000004</v>
      </c>
      <c r="J390" s="98" t="s">
        <v>116</v>
      </c>
    </row>
    <row r="391" spans="1:10" ht="12.75" customHeight="1" x14ac:dyDescent="0.25">
      <c r="A391" s="91" t="s">
        <v>491</v>
      </c>
      <c r="B391" s="100">
        <v>910.80000000000007</v>
      </c>
      <c r="C391" s="100">
        <v>969.1</v>
      </c>
      <c r="D391" s="100">
        <v>1134.1000000000001</v>
      </c>
      <c r="E391" s="100">
        <v>1509.2</v>
      </c>
      <c r="F391" s="100">
        <v>1917.3000000000002</v>
      </c>
      <c r="G391" s="97">
        <f t="shared" si="38"/>
        <v>2425.3845000000001</v>
      </c>
      <c r="H391" s="97">
        <f t="shared" si="39"/>
        <v>2741.7390000000005</v>
      </c>
      <c r="I391" s="97">
        <f t="shared" si="40"/>
        <v>3058.0935000000004</v>
      </c>
      <c r="J391" s="98" t="s">
        <v>116</v>
      </c>
    </row>
    <row r="392" spans="1:10" ht="12.75" customHeight="1" x14ac:dyDescent="0.25">
      <c r="A392" s="91" t="s">
        <v>492</v>
      </c>
      <c r="B392" s="100">
        <v>826.1</v>
      </c>
      <c r="C392" s="100">
        <v>831.6</v>
      </c>
      <c r="D392" s="100">
        <v>1092.3000000000002</v>
      </c>
      <c r="E392" s="100">
        <v>1321.1000000000001</v>
      </c>
      <c r="F392" s="100">
        <v>1520.2</v>
      </c>
      <c r="G392" s="97">
        <f t="shared" si="38"/>
        <v>1923.0530000000001</v>
      </c>
      <c r="H392" s="97">
        <f t="shared" si="39"/>
        <v>2173.886</v>
      </c>
      <c r="I392" s="97">
        <f t="shared" si="40"/>
        <v>2424.7190000000001</v>
      </c>
      <c r="J392" s="101" t="s">
        <v>116</v>
      </c>
    </row>
    <row r="393" spans="1:10" ht="12.75" customHeight="1" x14ac:dyDescent="0.25">
      <c r="A393" s="91" t="s">
        <v>6</v>
      </c>
      <c r="B393" s="100">
        <v>1758.9</v>
      </c>
      <c r="C393" s="100">
        <v>1807.3000000000002</v>
      </c>
      <c r="D393" s="100">
        <v>2028.4</v>
      </c>
      <c r="E393" s="100">
        <v>2453</v>
      </c>
      <c r="F393" s="100">
        <v>2977.7000000000003</v>
      </c>
      <c r="G393" s="97">
        <f t="shared" si="38"/>
        <v>3766.7905000000005</v>
      </c>
      <c r="H393" s="97">
        <f t="shared" si="39"/>
        <v>4258.1110000000008</v>
      </c>
      <c r="I393" s="97">
        <f t="shared" si="40"/>
        <v>4749.4315000000006</v>
      </c>
      <c r="J393" s="101" t="s">
        <v>116</v>
      </c>
    </row>
    <row r="394" spans="1:10" ht="12.75" customHeight="1" x14ac:dyDescent="0.25">
      <c r="A394" s="91" t="s">
        <v>493</v>
      </c>
      <c r="B394" s="97">
        <v>1199</v>
      </c>
      <c r="C394" s="97">
        <v>1232</v>
      </c>
      <c r="D394" s="97">
        <v>1386</v>
      </c>
      <c r="E394" s="97">
        <v>1672</v>
      </c>
      <c r="F394" s="97">
        <v>2035</v>
      </c>
      <c r="G394" s="97">
        <f t="shared" si="36"/>
        <v>2340.25</v>
      </c>
      <c r="H394" s="97">
        <f t="shared" ref="H394:H450" si="41">F394+(F394*0.3)</f>
        <v>2645.5</v>
      </c>
      <c r="I394" s="97">
        <f t="shared" ref="I394:I399" si="42">F394*1.45</f>
        <v>2950.75</v>
      </c>
      <c r="J394" s="101" t="s">
        <v>116</v>
      </c>
    </row>
    <row r="395" spans="1:10" ht="12.75" customHeight="1" x14ac:dyDescent="0.25">
      <c r="A395" s="91" t="s">
        <v>494</v>
      </c>
      <c r="B395" s="97">
        <v>1012</v>
      </c>
      <c r="C395" s="97">
        <v>1034</v>
      </c>
      <c r="D395" s="97">
        <v>1166</v>
      </c>
      <c r="E395" s="97">
        <v>1408</v>
      </c>
      <c r="F395" s="97">
        <v>1716</v>
      </c>
      <c r="G395" s="97">
        <f t="shared" si="36"/>
        <v>1973.3999999999999</v>
      </c>
      <c r="H395" s="97">
        <f t="shared" si="41"/>
        <v>2230.8000000000002</v>
      </c>
      <c r="I395" s="97">
        <f t="shared" si="42"/>
        <v>2488.1999999999998</v>
      </c>
      <c r="J395" s="101" t="s">
        <v>116</v>
      </c>
    </row>
    <row r="396" spans="1:10" ht="12.75" customHeight="1" x14ac:dyDescent="0.25">
      <c r="A396" s="91" t="s">
        <v>13</v>
      </c>
      <c r="B396" s="97">
        <v>1758.9</v>
      </c>
      <c r="C396" s="97">
        <v>1807.3000000000002</v>
      </c>
      <c r="D396" s="97">
        <v>2028.4</v>
      </c>
      <c r="E396" s="97">
        <v>2453</v>
      </c>
      <c r="F396" s="97">
        <v>2977.7000000000003</v>
      </c>
      <c r="G396" s="97">
        <f>(F396*1.15)*1.1</f>
        <v>3766.7905000000005</v>
      </c>
      <c r="H396" s="97">
        <f>(F396+(F396*0.3))*1.1</f>
        <v>4258.1110000000008</v>
      </c>
      <c r="I396" s="97">
        <f>(F396*1.45)*1.1</f>
        <v>4749.4315000000006</v>
      </c>
      <c r="J396" s="101" t="s">
        <v>116</v>
      </c>
    </row>
    <row r="397" spans="1:10" ht="12.75" customHeight="1" x14ac:dyDescent="0.25">
      <c r="A397" s="91" t="s">
        <v>495</v>
      </c>
      <c r="B397" s="97">
        <v>1738</v>
      </c>
      <c r="C397" s="97">
        <v>1782</v>
      </c>
      <c r="D397" s="97">
        <v>2002</v>
      </c>
      <c r="E397" s="97">
        <v>2420</v>
      </c>
      <c r="F397" s="97">
        <v>2937</v>
      </c>
      <c r="G397" s="97">
        <f t="shared" si="36"/>
        <v>3377.5499999999997</v>
      </c>
      <c r="H397" s="97">
        <f t="shared" si="41"/>
        <v>3818.1</v>
      </c>
      <c r="I397" s="97">
        <f t="shared" si="42"/>
        <v>4258.6499999999996</v>
      </c>
      <c r="J397" s="101" t="s">
        <v>116</v>
      </c>
    </row>
    <row r="398" spans="1:10" ht="12.75" customHeight="1" x14ac:dyDescent="0.25">
      <c r="A398" s="91" t="s">
        <v>496</v>
      </c>
      <c r="B398" s="97">
        <v>1067</v>
      </c>
      <c r="C398" s="97">
        <v>1089</v>
      </c>
      <c r="D398" s="97">
        <v>1386</v>
      </c>
      <c r="E398" s="97">
        <v>1782</v>
      </c>
      <c r="F398" s="97">
        <v>2123</v>
      </c>
      <c r="G398" s="97">
        <f t="shared" si="36"/>
        <v>2441.4499999999998</v>
      </c>
      <c r="H398" s="97">
        <f t="shared" si="41"/>
        <v>2759.9</v>
      </c>
      <c r="I398" s="97">
        <f t="shared" si="42"/>
        <v>3078.35</v>
      </c>
      <c r="J398" s="101" t="s">
        <v>178</v>
      </c>
    </row>
    <row r="399" spans="1:10" ht="12.75" customHeight="1" x14ac:dyDescent="0.25">
      <c r="A399" s="91" t="s">
        <v>497</v>
      </c>
      <c r="B399" s="97">
        <v>1265</v>
      </c>
      <c r="C399" s="97">
        <v>1276</v>
      </c>
      <c r="D399" s="97">
        <v>1661</v>
      </c>
      <c r="E399" s="97">
        <v>2156</v>
      </c>
      <c r="F399" s="97">
        <v>2530</v>
      </c>
      <c r="G399" s="97">
        <f t="shared" si="36"/>
        <v>2909.5</v>
      </c>
      <c r="H399" s="97">
        <f t="shared" si="41"/>
        <v>3289</v>
      </c>
      <c r="I399" s="97">
        <f t="shared" si="42"/>
        <v>3668.5</v>
      </c>
      <c r="J399" s="101" t="s">
        <v>178</v>
      </c>
    </row>
    <row r="400" spans="1:10" ht="12.75" customHeight="1" x14ac:dyDescent="0.25">
      <c r="A400" s="91" t="s">
        <v>498</v>
      </c>
      <c r="B400" s="97">
        <v>1496</v>
      </c>
      <c r="C400" s="97">
        <v>1540</v>
      </c>
      <c r="D400" s="97">
        <v>1727</v>
      </c>
      <c r="E400" s="97">
        <v>2090</v>
      </c>
      <c r="F400" s="97">
        <v>2530</v>
      </c>
      <c r="G400" s="97">
        <f t="shared" si="36"/>
        <v>2909.5</v>
      </c>
      <c r="H400" s="97">
        <f t="shared" si="41"/>
        <v>3289</v>
      </c>
      <c r="I400" s="97">
        <f>F400*1.45</f>
        <v>3668.5</v>
      </c>
      <c r="J400" s="101" t="s">
        <v>116</v>
      </c>
    </row>
    <row r="401" spans="1:10" ht="12.75" customHeight="1" x14ac:dyDescent="0.25">
      <c r="A401" s="91" t="s">
        <v>499</v>
      </c>
      <c r="B401" s="97">
        <v>1771</v>
      </c>
      <c r="C401" s="97">
        <v>1815</v>
      </c>
      <c r="D401" s="97">
        <v>2046</v>
      </c>
      <c r="E401" s="97">
        <v>2475</v>
      </c>
      <c r="F401" s="97">
        <v>3003</v>
      </c>
      <c r="G401" s="97">
        <f t="shared" si="36"/>
        <v>3453.45</v>
      </c>
      <c r="H401" s="97">
        <f t="shared" si="41"/>
        <v>3903.9</v>
      </c>
      <c r="I401" s="97">
        <f t="shared" ref="I401:I458" si="43">F401*1.45</f>
        <v>4354.3499999999995</v>
      </c>
      <c r="J401" s="101" t="s">
        <v>116</v>
      </c>
    </row>
    <row r="402" spans="1:10" ht="12.75" customHeight="1" x14ac:dyDescent="0.25">
      <c r="A402" s="91" t="s">
        <v>500</v>
      </c>
      <c r="B402" s="97">
        <v>1980</v>
      </c>
      <c r="C402" s="97">
        <v>2035</v>
      </c>
      <c r="D402" s="97">
        <v>2288</v>
      </c>
      <c r="E402" s="97">
        <v>2761</v>
      </c>
      <c r="F402" s="97">
        <v>3355</v>
      </c>
      <c r="G402" s="97">
        <f t="shared" si="36"/>
        <v>3858.2499999999995</v>
      </c>
      <c r="H402" s="97">
        <f t="shared" si="41"/>
        <v>4361.5</v>
      </c>
      <c r="I402" s="97">
        <f t="shared" si="43"/>
        <v>4864.75</v>
      </c>
      <c r="J402" s="101" t="s">
        <v>116</v>
      </c>
    </row>
    <row r="403" spans="1:10" ht="12.75" customHeight="1" x14ac:dyDescent="0.25">
      <c r="A403" s="91" t="s">
        <v>501</v>
      </c>
      <c r="B403" s="97">
        <v>1705</v>
      </c>
      <c r="C403" s="97">
        <v>1749</v>
      </c>
      <c r="D403" s="97">
        <v>1969</v>
      </c>
      <c r="E403" s="97">
        <v>2376</v>
      </c>
      <c r="F403" s="97">
        <v>2893</v>
      </c>
      <c r="G403" s="97">
        <f t="shared" si="36"/>
        <v>3326.95</v>
      </c>
      <c r="H403" s="97">
        <f t="shared" si="41"/>
        <v>3760.9</v>
      </c>
      <c r="I403" s="97">
        <f t="shared" si="43"/>
        <v>4194.8499999999995</v>
      </c>
      <c r="J403" s="101" t="s">
        <v>116</v>
      </c>
    </row>
    <row r="404" spans="1:10" ht="12.75" customHeight="1" x14ac:dyDescent="0.25">
      <c r="A404" s="91" t="s">
        <v>502</v>
      </c>
      <c r="B404" s="97">
        <v>1672</v>
      </c>
      <c r="C404" s="97">
        <v>1716</v>
      </c>
      <c r="D404" s="97">
        <v>1925</v>
      </c>
      <c r="E404" s="97">
        <v>2332</v>
      </c>
      <c r="F404" s="97">
        <v>2827</v>
      </c>
      <c r="G404" s="97">
        <f t="shared" si="36"/>
        <v>3251.0499999999997</v>
      </c>
      <c r="H404" s="97">
        <f t="shared" si="41"/>
        <v>3675.1</v>
      </c>
      <c r="I404" s="97">
        <f t="shared" si="43"/>
        <v>4099.1499999999996</v>
      </c>
      <c r="J404" s="101" t="s">
        <v>116</v>
      </c>
    </row>
    <row r="405" spans="1:10" ht="12.75" customHeight="1" x14ac:dyDescent="0.25">
      <c r="A405" s="91" t="s">
        <v>503</v>
      </c>
      <c r="B405" s="97">
        <v>1727</v>
      </c>
      <c r="C405" s="97">
        <v>1771</v>
      </c>
      <c r="D405" s="97">
        <v>1991</v>
      </c>
      <c r="E405" s="97">
        <v>2409</v>
      </c>
      <c r="F405" s="97">
        <v>2926</v>
      </c>
      <c r="G405" s="97">
        <f t="shared" si="36"/>
        <v>3364.8999999999996</v>
      </c>
      <c r="H405" s="97">
        <f t="shared" si="41"/>
        <v>3803.8</v>
      </c>
      <c r="I405" s="97">
        <f t="shared" si="43"/>
        <v>4242.7</v>
      </c>
      <c r="J405" s="101" t="s">
        <v>116</v>
      </c>
    </row>
    <row r="406" spans="1:10" ht="12.75" customHeight="1" x14ac:dyDescent="0.25">
      <c r="A406" s="91" t="s">
        <v>504</v>
      </c>
      <c r="B406" s="97">
        <v>1826</v>
      </c>
      <c r="C406" s="97">
        <v>1870</v>
      </c>
      <c r="D406" s="97">
        <v>2101</v>
      </c>
      <c r="E406" s="97">
        <v>2541</v>
      </c>
      <c r="F406" s="97">
        <v>3080</v>
      </c>
      <c r="G406" s="97">
        <f t="shared" si="36"/>
        <v>3541.9999999999995</v>
      </c>
      <c r="H406" s="97">
        <f t="shared" si="41"/>
        <v>4004</v>
      </c>
      <c r="I406" s="97">
        <f t="shared" si="43"/>
        <v>4466</v>
      </c>
      <c r="J406" s="101" t="s">
        <v>116</v>
      </c>
    </row>
    <row r="407" spans="1:10" ht="12.75" customHeight="1" x14ac:dyDescent="0.25">
      <c r="A407" s="91" t="s">
        <v>505</v>
      </c>
      <c r="B407" s="100">
        <v>1071.4000000000001</v>
      </c>
      <c r="C407" s="100">
        <v>1188</v>
      </c>
      <c r="D407" s="100">
        <v>1334.3000000000002</v>
      </c>
      <c r="E407" s="100">
        <v>1796.3000000000002</v>
      </c>
      <c r="F407" s="100">
        <v>2087.8000000000002</v>
      </c>
      <c r="G407" s="97">
        <f>(F407*1.15)*1.1</f>
        <v>2641.067</v>
      </c>
      <c r="H407" s="97">
        <f>(F407+(F407*0.3))*1.1</f>
        <v>2985.5540000000005</v>
      </c>
      <c r="I407" s="97">
        <f>(F407*1.45)*1.1</f>
        <v>3330.0410000000002</v>
      </c>
      <c r="J407" s="98" t="s">
        <v>116</v>
      </c>
    </row>
    <row r="408" spans="1:10" ht="12.75" customHeight="1" x14ac:dyDescent="0.25">
      <c r="A408" s="91" t="s">
        <v>506</v>
      </c>
      <c r="B408" s="100">
        <v>762.30000000000007</v>
      </c>
      <c r="C408" s="100">
        <v>766.7</v>
      </c>
      <c r="D408" s="100">
        <v>973.50000000000011</v>
      </c>
      <c r="E408" s="100">
        <v>1177</v>
      </c>
      <c r="F408" s="100">
        <v>1397</v>
      </c>
      <c r="G408" s="97">
        <f>(F408*1.15)*1.1</f>
        <v>1767.2050000000002</v>
      </c>
      <c r="H408" s="97">
        <f>(F408+(F408*0.3))*1.1</f>
        <v>1997.71</v>
      </c>
      <c r="I408" s="97">
        <f>(F408*1.45)*1.1</f>
        <v>2228.2150000000001</v>
      </c>
      <c r="J408" s="98" t="s">
        <v>116</v>
      </c>
    </row>
    <row r="409" spans="1:10" ht="12.75" customHeight="1" x14ac:dyDescent="0.25">
      <c r="A409" s="91" t="s">
        <v>507</v>
      </c>
      <c r="B409" s="100">
        <v>891.00000000000011</v>
      </c>
      <c r="C409" s="100">
        <v>896.50000000000011</v>
      </c>
      <c r="D409" s="100">
        <v>1106.6000000000001</v>
      </c>
      <c r="E409" s="100">
        <v>1494.9</v>
      </c>
      <c r="F409" s="100">
        <v>1705.0000000000002</v>
      </c>
      <c r="G409" s="97">
        <f>(F409*1.15)*1.1</f>
        <v>2156.8250000000003</v>
      </c>
      <c r="H409" s="97">
        <f>(F409+(F409*0.3))*1.1</f>
        <v>2438.1500000000005</v>
      </c>
      <c r="I409" s="97">
        <f>(F409*1.45)*1.1</f>
        <v>2719.4750000000008</v>
      </c>
      <c r="J409" s="98" t="s">
        <v>116</v>
      </c>
    </row>
    <row r="410" spans="1:10" ht="12.75" customHeight="1" x14ac:dyDescent="0.25">
      <c r="A410" s="91" t="s">
        <v>20</v>
      </c>
      <c r="B410" s="100">
        <v>1758.9</v>
      </c>
      <c r="C410" s="100">
        <v>1807.3000000000002</v>
      </c>
      <c r="D410" s="100">
        <v>2028.4</v>
      </c>
      <c r="E410" s="100">
        <v>2453</v>
      </c>
      <c r="F410" s="100">
        <v>2977.7000000000003</v>
      </c>
      <c r="G410" s="97">
        <f>(F410*1.15)*1.1</f>
        <v>3766.7905000000005</v>
      </c>
      <c r="H410" s="97">
        <f>(F410+(F410*0.3))*1.1</f>
        <v>4258.1110000000008</v>
      </c>
      <c r="I410" s="97">
        <f>(F410*1.45)*1.1</f>
        <v>4749.4315000000006</v>
      </c>
      <c r="J410" s="101" t="s">
        <v>116</v>
      </c>
    </row>
    <row r="411" spans="1:10" ht="12.75" customHeight="1" x14ac:dyDescent="0.25">
      <c r="A411" s="91" t="s">
        <v>508</v>
      </c>
      <c r="B411" s="97">
        <v>1100</v>
      </c>
      <c r="C411" s="97">
        <v>1177</v>
      </c>
      <c r="D411" s="97">
        <v>1331</v>
      </c>
      <c r="E411" s="97">
        <v>1617</v>
      </c>
      <c r="F411" s="97">
        <v>1881</v>
      </c>
      <c r="G411" s="97">
        <f t="shared" ref="G411:G473" si="44">F411*1.15</f>
        <v>2163.1499999999996</v>
      </c>
      <c r="H411" s="97">
        <f t="shared" si="41"/>
        <v>2445.3000000000002</v>
      </c>
      <c r="I411" s="97">
        <f t="shared" si="43"/>
        <v>2727.45</v>
      </c>
      <c r="J411" s="101" t="s">
        <v>116</v>
      </c>
    </row>
    <row r="412" spans="1:10" ht="12.75" customHeight="1" x14ac:dyDescent="0.25">
      <c r="A412" s="91" t="s">
        <v>509</v>
      </c>
      <c r="B412" s="97">
        <v>1287</v>
      </c>
      <c r="C412" s="97">
        <v>1320</v>
      </c>
      <c r="D412" s="97">
        <v>1485</v>
      </c>
      <c r="E412" s="97">
        <v>1793</v>
      </c>
      <c r="F412" s="97">
        <v>2178</v>
      </c>
      <c r="G412" s="97">
        <f t="shared" si="44"/>
        <v>2504.6999999999998</v>
      </c>
      <c r="H412" s="97">
        <f t="shared" si="41"/>
        <v>2831.4</v>
      </c>
      <c r="I412" s="97">
        <f t="shared" si="43"/>
        <v>3158.1</v>
      </c>
      <c r="J412" s="101" t="s">
        <v>116</v>
      </c>
    </row>
    <row r="413" spans="1:10" ht="12.75" customHeight="1" x14ac:dyDescent="0.25">
      <c r="A413" s="91" t="s">
        <v>510</v>
      </c>
      <c r="B413" s="97">
        <v>1331</v>
      </c>
      <c r="C413" s="97">
        <v>1375</v>
      </c>
      <c r="D413" s="97">
        <v>1540</v>
      </c>
      <c r="E413" s="97">
        <v>1859</v>
      </c>
      <c r="F413" s="97">
        <v>2266</v>
      </c>
      <c r="G413" s="97">
        <f t="shared" si="44"/>
        <v>2605.8999999999996</v>
      </c>
      <c r="H413" s="97">
        <f t="shared" si="41"/>
        <v>2945.8</v>
      </c>
      <c r="I413" s="97">
        <f t="shared" si="43"/>
        <v>3285.7</v>
      </c>
      <c r="J413" s="101" t="s">
        <v>116</v>
      </c>
    </row>
    <row r="414" spans="1:10" ht="12.75" customHeight="1" x14ac:dyDescent="0.25">
      <c r="A414" s="91" t="s">
        <v>511</v>
      </c>
      <c r="B414" s="97">
        <v>1353</v>
      </c>
      <c r="C414" s="97">
        <v>1386</v>
      </c>
      <c r="D414" s="97">
        <v>1584</v>
      </c>
      <c r="E414" s="97">
        <v>1914</v>
      </c>
      <c r="F414" s="97">
        <v>2354</v>
      </c>
      <c r="G414" s="97">
        <f t="shared" si="44"/>
        <v>2707.1</v>
      </c>
      <c r="H414" s="97">
        <f t="shared" si="41"/>
        <v>3060.2</v>
      </c>
      <c r="I414" s="97">
        <f t="shared" si="43"/>
        <v>3413.2999999999997</v>
      </c>
      <c r="J414" s="101" t="s">
        <v>116</v>
      </c>
    </row>
    <row r="415" spans="1:10" ht="12.75" customHeight="1" x14ac:dyDescent="0.25">
      <c r="A415" s="91" t="s">
        <v>512</v>
      </c>
      <c r="B415" s="100">
        <v>762.30000000000007</v>
      </c>
      <c r="C415" s="100">
        <v>766.7</v>
      </c>
      <c r="D415" s="100">
        <v>973.50000000000011</v>
      </c>
      <c r="E415" s="100">
        <v>1177</v>
      </c>
      <c r="F415" s="100">
        <v>1433.3000000000002</v>
      </c>
      <c r="G415" s="97">
        <f t="shared" ref="G415:G441" si="45">(F415*1.15)*1.1</f>
        <v>1813.1245000000001</v>
      </c>
      <c r="H415" s="97">
        <f t="shared" ref="H415:H441" si="46">(F415+(F415*0.3))*1.1</f>
        <v>2049.6190000000006</v>
      </c>
      <c r="I415" s="97">
        <f t="shared" ref="I415:I441" si="47">(F415*1.45)*1.1</f>
        <v>2286.1135000000004</v>
      </c>
      <c r="J415" s="98" t="s">
        <v>116</v>
      </c>
    </row>
    <row r="416" spans="1:10" ht="12.75" customHeight="1" x14ac:dyDescent="0.25">
      <c r="A416" s="91" t="s">
        <v>513</v>
      </c>
      <c r="B416" s="100">
        <v>762.30000000000007</v>
      </c>
      <c r="C416" s="100">
        <v>767.80000000000007</v>
      </c>
      <c r="D416" s="100">
        <v>973.50000000000011</v>
      </c>
      <c r="E416" s="100">
        <v>1177</v>
      </c>
      <c r="F416" s="100">
        <v>1652.2</v>
      </c>
      <c r="G416" s="97">
        <f t="shared" si="45"/>
        <v>2090.0330000000004</v>
      </c>
      <c r="H416" s="97">
        <f t="shared" si="46"/>
        <v>2362.6460000000002</v>
      </c>
      <c r="I416" s="97">
        <f t="shared" si="47"/>
        <v>2635.2590000000005</v>
      </c>
      <c r="J416" s="98" t="s">
        <v>116</v>
      </c>
    </row>
    <row r="417" spans="1:10" ht="12.75" customHeight="1" x14ac:dyDescent="0.25">
      <c r="A417" s="91" t="s">
        <v>514</v>
      </c>
      <c r="B417" s="100">
        <v>762.30000000000007</v>
      </c>
      <c r="C417" s="100">
        <v>766.7</v>
      </c>
      <c r="D417" s="100">
        <v>973.50000000000011</v>
      </c>
      <c r="E417" s="100">
        <v>1371.7</v>
      </c>
      <c r="F417" s="100">
        <v>1397</v>
      </c>
      <c r="G417" s="97">
        <f t="shared" si="45"/>
        <v>1767.2050000000002</v>
      </c>
      <c r="H417" s="97">
        <f t="shared" si="46"/>
        <v>1997.71</v>
      </c>
      <c r="I417" s="97">
        <f t="shared" si="47"/>
        <v>2228.2150000000001</v>
      </c>
      <c r="J417" s="98" t="s">
        <v>116</v>
      </c>
    </row>
    <row r="418" spans="1:10" ht="12.75" customHeight="1" x14ac:dyDescent="0.25">
      <c r="A418" s="91" t="s">
        <v>515</v>
      </c>
      <c r="B418" s="100">
        <v>833.80000000000007</v>
      </c>
      <c r="C418" s="100">
        <v>866.80000000000007</v>
      </c>
      <c r="D418" s="100">
        <v>973.50000000000011</v>
      </c>
      <c r="E418" s="100">
        <v>1371.7</v>
      </c>
      <c r="F418" s="100">
        <v>1397</v>
      </c>
      <c r="G418" s="97">
        <f t="shared" si="45"/>
        <v>1767.2050000000002</v>
      </c>
      <c r="H418" s="97">
        <f t="shared" si="46"/>
        <v>1997.71</v>
      </c>
      <c r="I418" s="97">
        <f t="shared" si="47"/>
        <v>2228.2150000000001</v>
      </c>
      <c r="J418" s="98" t="s">
        <v>116</v>
      </c>
    </row>
    <row r="419" spans="1:10" ht="12.75" customHeight="1" x14ac:dyDescent="0.25">
      <c r="A419" s="91" t="s">
        <v>516</v>
      </c>
      <c r="B419" s="100">
        <v>982.30000000000007</v>
      </c>
      <c r="C419" s="100">
        <v>1098.9000000000001</v>
      </c>
      <c r="D419" s="100">
        <v>1260.6000000000001</v>
      </c>
      <c r="E419" s="100">
        <v>1537.8000000000002</v>
      </c>
      <c r="F419" s="100">
        <v>1678.6000000000001</v>
      </c>
      <c r="G419" s="97">
        <f t="shared" si="45"/>
        <v>2123.4290000000001</v>
      </c>
      <c r="H419" s="97">
        <f t="shared" si="46"/>
        <v>2400.3980000000006</v>
      </c>
      <c r="I419" s="97">
        <f t="shared" si="47"/>
        <v>2677.3670000000006</v>
      </c>
      <c r="J419" s="98" t="s">
        <v>116</v>
      </c>
    </row>
    <row r="420" spans="1:10" ht="12.75" customHeight="1" x14ac:dyDescent="0.25">
      <c r="A420" s="91" t="s">
        <v>517</v>
      </c>
      <c r="B420" s="100">
        <v>899.80000000000007</v>
      </c>
      <c r="C420" s="100">
        <v>905.30000000000007</v>
      </c>
      <c r="D420" s="100">
        <v>1190.2</v>
      </c>
      <c r="E420" s="100">
        <v>1579.6000000000001</v>
      </c>
      <c r="F420" s="100">
        <v>1585.1000000000001</v>
      </c>
      <c r="G420" s="97">
        <f t="shared" si="45"/>
        <v>2005.1515000000002</v>
      </c>
      <c r="H420" s="97">
        <f t="shared" si="46"/>
        <v>2266.6930000000002</v>
      </c>
      <c r="I420" s="97">
        <f t="shared" si="47"/>
        <v>2528.2345</v>
      </c>
      <c r="J420" s="98" t="s">
        <v>116</v>
      </c>
    </row>
    <row r="421" spans="1:10" ht="12.75" customHeight="1" x14ac:dyDescent="0.25">
      <c r="A421" s="91" t="s">
        <v>518</v>
      </c>
      <c r="B421" s="100">
        <v>865.7</v>
      </c>
      <c r="C421" s="100">
        <v>871.2</v>
      </c>
      <c r="D421" s="100">
        <v>1142.9000000000001</v>
      </c>
      <c r="E421" s="100">
        <v>1527.9</v>
      </c>
      <c r="F421" s="100">
        <v>1779.8000000000002</v>
      </c>
      <c r="G421" s="97">
        <f t="shared" si="45"/>
        <v>2251.4470000000001</v>
      </c>
      <c r="H421" s="97">
        <f t="shared" si="46"/>
        <v>2545.1140000000005</v>
      </c>
      <c r="I421" s="97">
        <f t="shared" si="47"/>
        <v>2838.7810000000004</v>
      </c>
      <c r="J421" s="98" t="s">
        <v>116</v>
      </c>
    </row>
    <row r="422" spans="1:10" ht="12.75" customHeight="1" x14ac:dyDescent="0.25">
      <c r="A422" s="91" t="s">
        <v>519</v>
      </c>
      <c r="B422" s="100">
        <v>660</v>
      </c>
      <c r="C422" s="100">
        <v>741.40000000000009</v>
      </c>
      <c r="D422" s="100">
        <v>973.50000000000011</v>
      </c>
      <c r="E422" s="100">
        <v>1313.4</v>
      </c>
      <c r="F422" s="100">
        <v>1652.2</v>
      </c>
      <c r="G422" s="97">
        <f t="shared" si="45"/>
        <v>2090.0330000000004</v>
      </c>
      <c r="H422" s="97">
        <f t="shared" si="46"/>
        <v>2362.6460000000002</v>
      </c>
      <c r="I422" s="97">
        <f t="shared" si="47"/>
        <v>2635.2590000000005</v>
      </c>
      <c r="J422" s="98" t="s">
        <v>116</v>
      </c>
    </row>
    <row r="423" spans="1:10" ht="12.75" customHeight="1" x14ac:dyDescent="0.25">
      <c r="A423" s="91" t="s">
        <v>520</v>
      </c>
      <c r="B423" s="100">
        <v>939.40000000000009</v>
      </c>
      <c r="C423" s="100">
        <v>946.00000000000011</v>
      </c>
      <c r="D423" s="100">
        <v>1096.7</v>
      </c>
      <c r="E423" s="100">
        <v>1460.8000000000002</v>
      </c>
      <c r="F423" s="100">
        <v>1782.0000000000002</v>
      </c>
      <c r="G423" s="97">
        <f t="shared" si="45"/>
        <v>2254.2300000000005</v>
      </c>
      <c r="H423" s="97">
        <f t="shared" si="46"/>
        <v>2548.2600000000007</v>
      </c>
      <c r="I423" s="97">
        <f t="shared" si="47"/>
        <v>2842.2900000000004</v>
      </c>
      <c r="J423" s="98" t="s">
        <v>116</v>
      </c>
    </row>
    <row r="424" spans="1:10" ht="12.75" customHeight="1" x14ac:dyDescent="0.25">
      <c r="A424" s="91" t="s">
        <v>521</v>
      </c>
      <c r="B424" s="100">
        <v>1144</v>
      </c>
      <c r="C424" s="100">
        <v>1175.9000000000001</v>
      </c>
      <c r="D424" s="100">
        <v>1320</v>
      </c>
      <c r="E424" s="100">
        <v>1846.9</v>
      </c>
      <c r="F424" s="100">
        <v>2239.6000000000004</v>
      </c>
      <c r="G424" s="97">
        <f t="shared" si="45"/>
        <v>2833.0940000000005</v>
      </c>
      <c r="H424" s="97">
        <f t="shared" si="46"/>
        <v>3202.6280000000006</v>
      </c>
      <c r="I424" s="97">
        <f t="shared" si="47"/>
        <v>3572.1620000000007</v>
      </c>
      <c r="J424" s="98" t="s">
        <v>116</v>
      </c>
    </row>
    <row r="425" spans="1:10" ht="12.75" customHeight="1" x14ac:dyDescent="0.25">
      <c r="A425" s="91" t="s">
        <v>522</v>
      </c>
      <c r="B425" s="100">
        <v>713.90000000000009</v>
      </c>
      <c r="C425" s="100">
        <v>741.40000000000009</v>
      </c>
      <c r="D425" s="100">
        <v>973.50000000000011</v>
      </c>
      <c r="E425" s="100">
        <v>1291.4000000000001</v>
      </c>
      <c r="F425" s="100">
        <v>1296.9000000000001</v>
      </c>
      <c r="G425" s="97">
        <f t="shared" si="45"/>
        <v>1640.5785000000001</v>
      </c>
      <c r="H425" s="97">
        <f t="shared" si="46"/>
        <v>1854.5670000000002</v>
      </c>
      <c r="I425" s="97">
        <f t="shared" si="47"/>
        <v>2068.5555000000004</v>
      </c>
      <c r="J425" s="98" t="s">
        <v>116</v>
      </c>
    </row>
    <row r="426" spans="1:10" ht="12.75" customHeight="1" x14ac:dyDescent="0.25">
      <c r="A426" s="91" t="s">
        <v>523</v>
      </c>
      <c r="B426" s="100">
        <v>866.80000000000007</v>
      </c>
      <c r="C426" s="100">
        <v>891.00000000000011</v>
      </c>
      <c r="D426" s="100">
        <v>999.90000000000009</v>
      </c>
      <c r="E426" s="100">
        <v>1360.7</v>
      </c>
      <c r="F426" s="100">
        <v>1697.3000000000002</v>
      </c>
      <c r="G426" s="97">
        <f t="shared" si="45"/>
        <v>2147.0844999999999</v>
      </c>
      <c r="H426" s="97">
        <f t="shared" si="46"/>
        <v>2427.1390000000006</v>
      </c>
      <c r="I426" s="97">
        <f t="shared" si="47"/>
        <v>2707.1935000000003</v>
      </c>
      <c r="J426" s="98" t="s">
        <v>116</v>
      </c>
    </row>
    <row r="427" spans="1:10" ht="12.75" customHeight="1" x14ac:dyDescent="0.25">
      <c r="A427" s="91" t="s">
        <v>524</v>
      </c>
      <c r="B427" s="100">
        <v>865.7</v>
      </c>
      <c r="C427" s="100">
        <v>871.2</v>
      </c>
      <c r="D427" s="100">
        <v>1142.9000000000001</v>
      </c>
      <c r="E427" s="100">
        <v>1527.9</v>
      </c>
      <c r="F427" s="100">
        <v>1779.8000000000002</v>
      </c>
      <c r="G427" s="97">
        <f t="shared" si="45"/>
        <v>2251.4470000000001</v>
      </c>
      <c r="H427" s="97">
        <f t="shared" si="46"/>
        <v>2545.1140000000005</v>
      </c>
      <c r="I427" s="97">
        <f t="shared" si="47"/>
        <v>2838.7810000000004</v>
      </c>
      <c r="J427" s="98" t="s">
        <v>116</v>
      </c>
    </row>
    <row r="428" spans="1:10" ht="12.75" customHeight="1" x14ac:dyDescent="0.25">
      <c r="A428" s="91" t="s">
        <v>525</v>
      </c>
      <c r="B428" s="100">
        <v>929.50000000000011</v>
      </c>
      <c r="C428" s="100">
        <v>935.00000000000011</v>
      </c>
      <c r="D428" s="100">
        <v>1186.9000000000001</v>
      </c>
      <c r="E428" s="100">
        <v>1468.5000000000002</v>
      </c>
      <c r="F428" s="100">
        <v>2014.1000000000001</v>
      </c>
      <c r="G428" s="97">
        <f t="shared" si="45"/>
        <v>2547.8365000000003</v>
      </c>
      <c r="H428" s="97">
        <f t="shared" si="46"/>
        <v>2880.163</v>
      </c>
      <c r="I428" s="97">
        <f t="shared" si="47"/>
        <v>3212.4895000000006</v>
      </c>
      <c r="J428" s="98" t="s">
        <v>116</v>
      </c>
    </row>
    <row r="429" spans="1:10" ht="12.75" customHeight="1" x14ac:dyDescent="0.25">
      <c r="A429" s="91" t="s">
        <v>526</v>
      </c>
      <c r="B429" s="100">
        <v>735.90000000000009</v>
      </c>
      <c r="C429" s="100">
        <v>741.40000000000009</v>
      </c>
      <c r="D429" s="100">
        <v>973.50000000000011</v>
      </c>
      <c r="E429" s="100">
        <v>1185.8000000000002</v>
      </c>
      <c r="F429" s="100">
        <v>1652.2</v>
      </c>
      <c r="G429" s="97">
        <f t="shared" si="45"/>
        <v>2090.0330000000004</v>
      </c>
      <c r="H429" s="97">
        <f t="shared" si="46"/>
        <v>2362.6460000000002</v>
      </c>
      <c r="I429" s="97">
        <f t="shared" si="47"/>
        <v>2635.2590000000005</v>
      </c>
      <c r="J429" s="98" t="s">
        <v>116</v>
      </c>
    </row>
    <row r="430" spans="1:10" ht="12.75" customHeight="1" x14ac:dyDescent="0.25">
      <c r="A430" s="91" t="s">
        <v>527</v>
      </c>
      <c r="B430" s="100">
        <v>1115.4000000000001</v>
      </c>
      <c r="C430" s="100">
        <v>1145.1000000000001</v>
      </c>
      <c r="D430" s="100">
        <v>1285.9000000000001</v>
      </c>
      <c r="E430" s="100">
        <v>1734.7</v>
      </c>
      <c r="F430" s="100">
        <v>1888.7</v>
      </c>
      <c r="G430" s="97">
        <f t="shared" si="45"/>
        <v>2389.2055000000005</v>
      </c>
      <c r="H430" s="97">
        <f t="shared" si="46"/>
        <v>2700.8410000000003</v>
      </c>
      <c r="I430" s="97">
        <f t="shared" si="47"/>
        <v>3012.4765000000002</v>
      </c>
      <c r="J430" s="98" t="s">
        <v>116</v>
      </c>
    </row>
    <row r="431" spans="1:10" ht="12.75" customHeight="1" x14ac:dyDescent="0.25">
      <c r="A431" s="91" t="s">
        <v>528</v>
      </c>
      <c r="B431" s="100">
        <v>910.80000000000007</v>
      </c>
      <c r="C431" s="100">
        <v>969.1</v>
      </c>
      <c r="D431" s="100">
        <v>1134.1000000000001</v>
      </c>
      <c r="E431" s="100">
        <v>1509.2</v>
      </c>
      <c r="F431" s="100">
        <v>1917.3000000000002</v>
      </c>
      <c r="G431" s="97">
        <f t="shared" si="45"/>
        <v>2425.3845000000001</v>
      </c>
      <c r="H431" s="97">
        <f t="shared" si="46"/>
        <v>2741.7390000000005</v>
      </c>
      <c r="I431" s="97">
        <f t="shared" si="47"/>
        <v>3058.0935000000004</v>
      </c>
      <c r="J431" s="98" t="s">
        <v>116</v>
      </c>
    </row>
    <row r="432" spans="1:10" ht="12.75" customHeight="1" x14ac:dyDescent="0.25">
      <c r="A432" s="91" t="s">
        <v>529</v>
      </c>
      <c r="B432" s="100">
        <v>885.50000000000011</v>
      </c>
      <c r="C432" s="100">
        <v>1057.1000000000001</v>
      </c>
      <c r="D432" s="100">
        <v>1210</v>
      </c>
      <c r="E432" s="100">
        <v>1609.3000000000002</v>
      </c>
      <c r="F432" s="100">
        <v>1956.9</v>
      </c>
      <c r="G432" s="97">
        <f t="shared" si="45"/>
        <v>2475.4785000000002</v>
      </c>
      <c r="H432" s="97">
        <f t="shared" si="46"/>
        <v>2798.3670000000006</v>
      </c>
      <c r="I432" s="97">
        <f t="shared" si="47"/>
        <v>3121.2555000000002</v>
      </c>
      <c r="J432" s="98" t="s">
        <v>116</v>
      </c>
    </row>
    <row r="433" spans="1:10" ht="12.75" customHeight="1" x14ac:dyDescent="0.25">
      <c r="A433" s="91" t="s">
        <v>530</v>
      </c>
      <c r="B433" s="100">
        <v>1052.7</v>
      </c>
      <c r="C433" s="100">
        <v>1059.3000000000002</v>
      </c>
      <c r="D433" s="100">
        <v>1250.7</v>
      </c>
      <c r="E433" s="100">
        <v>1610.4</v>
      </c>
      <c r="F433" s="100">
        <v>2002.0000000000002</v>
      </c>
      <c r="G433" s="97">
        <f t="shared" si="45"/>
        <v>2532.5300000000002</v>
      </c>
      <c r="H433" s="97">
        <f t="shared" si="46"/>
        <v>2862.8600000000006</v>
      </c>
      <c r="I433" s="97">
        <f t="shared" si="47"/>
        <v>3193.1900000000005</v>
      </c>
      <c r="J433" s="98" t="s">
        <v>116</v>
      </c>
    </row>
    <row r="434" spans="1:10" ht="12.75" customHeight="1" x14ac:dyDescent="0.25">
      <c r="A434" s="91" t="s">
        <v>531</v>
      </c>
      <c r="B434" s="100">
        <v>882.2</v>
      </c>
      <c r="C434" s="100">
        <v>887.7</v>
      </c>
      <c r="D434" s="100">
        <v>1167.1000000000001</v>
      </c>
      <c r="E434" s="100">
        <v>1564.2</v>
      </c>
      <c r="F434" s="100">
        <v>1683.0000000000002</v>
      </c>
      <c r="G434" s="97">
        <f t="shared" si="45"/>
        <v>2128.9950000000003</v>
      </c>
      <c r="H434" s="97">
        <f t="shared" si="46"/>
        <v>2406.6900000000005</v>
      </c>
      <c r="I434" s="97">
        <f t="shared" si="47"/>
        <v>2684.3850000000007</v>
      </c>
      <c r="J434" s="98" t="s">
        <v>116</v>
      </c>
    </row>
    <row r="435" spans="1:10" ht="12.75" customHeight="1" x14ac:dyDescent="0.25">
      <c r="A435" s="91" t="s">
        <v>532</v>
      </c>
      <c r="B435" s="100">
        <v>762.30000000000007</v>
      </c>
      <c r="C435" s="100">
        <v>766.7</v>
      </c>
      <c r="D435" s="100">
        <v>973.50000000000011</v>
      </c>
      <c r="E435" s="100">
        <v>1359.6000000000001</v>
      </c>
      <c r="F435" s="100">
        <v>1364</v>
      </c>
      <c r="G435" s="97">
        <f t="shared" si="45"/>
        <v>1725.46</v>
      </c>
      <c r="H435" s="97">
        <f t="shared" si="46"/>
        <v>1950.5200000000002</v>
      </c>
      <c r="I435" s="97">
        <f t="shared" si="47"/>
        <v>2175.58</v>
      </c>
      <c r="J435" s="98" t="s">
        <v>116</v>
      </c>
    </row>
    <row r="436" spans="1:10" ht="12.75" customHeight="1" x14ac:dyDescent="0.25">
      <c r="A436" s="91" t="s">
        <v>533</v>
      </c>
      <c r="B436" s="100">
        <v>833.80000000000007</v>
      </c>
      <c r="C436" s="100">
        <v>866.80000000000007</v>
      </c>
      <c r="D436" s="100">
        <v>973.50000000000011</v>
      </c>
      <c r="E436" s="100">
        <v>1177</v>
      </c>
      <c r="F436" s="100">
        <v>1335.4</v>
      </c>
      <c r="G436" s="97">
        <f t="shared" si="45"/>
        <v>1689.2810000000002</v>
      </c>
      <c r="H436" s="97">
        <f t="shared" si="46"/>
        <v>1909.6220000000001</v>
      </c>
      <c r="I436" s="97">
        <f t="shared" si="47"/>
        <v>2129.9630000000002</v>
      </c>
      <c r="J436" s="98" t="s">
        <v>116</v>
      </c>
    </row>
    <row r="437" spans="1:10" ht="12.75" customHeight="1" x14ac:dyDescent="0.25">
      <c r="A437" s="91" t="s">
        <v>534</v>
      </c>
      <c r="B437" s="100">
        <v>876.7</v>
      </c>
      <c r="C437" s="100">
        <v>971.30000000000007</v>
      </c>
      <c r="D437" s="100">
        <v>1109.9000000000001</v>
      </c>
      <c r="E437" s="100">
        <v>1342</v>
      </c>
      <c r="F437" s="100">
        <v>1883.2</v>
      </c>
      <c r="G437" s="97">
        <f t="shared" si="45"/>
        <v>2382.248</v>
      </c>
      <c r="H437" s="97">
        <f t="shared" si="46"/>
        <v>2692.9760000000001</v>
      </c>
      <c r="I437" s="97">
        <f t="shared" si="47"/>
        <v>3003.7040000000002</v>
      </c>
      <c r="J437" s="98" t="s">
        <v>116</v>
      </c>
    </row>
    <row r="438" spans="1:10" ht="12.75" customHeight="1" x14ac:dyDescent="0.25">
      <c r="A438" s="91" t="s">
        <v>535</v>
      </c>
      <c r="B438" s="100">
        <v>735.90000000000009</v>
      </c>
      <c r="C438" s="100">
        <v>741.40000000000009</v>
      </c>
      <c r="D438" s="100">
        <v>973.50000000000011</v>
      </c>
      <c r="E438" s="100">
        <v>1371.7</v>
      </c>
      <c r="F438" s="100">
        <v>1514.7</v>
      </c>
      <c r="G438" s="97">
        <f t="shared" si="45"/>
        <v>1916.0955000000001</v>
      </c>
      <c r="H438" s="97">
        <f t="shared" si="46"/>
        <v>2166.0210000000002</v>
      </c>
      <c r="I438" s="97">
        <f t="shared" si="47"/>
        <v>2415.9465000000005</v>
      </c>
      <c r="J438" s="98" t="s">
        <v>116</v>
      </c>
    </row>
    <row r="439" spans="1:10" ht="12.75" customHeight="1" x14ac:dyDescent="0.25">
      <c r="A439" s="91" t="s">
        <v>536</v>
      </c>
      <c r="B439" s="100">
        <v>1100</v>
      </c>
      <c r="C439" s="100">
        <v>1106.6000000000001</v>
      </c>
      <c r="D439" s="100">
        <v>1454.2</v>
      </c>
      <c r="E439" s="100">
        <v>1757.8000000000002</v>
      </c>
      <c r="F439" s="100">
        <v>2467.3000000000002</v>
      </c>
      <c r="G439" s="97">
        <f t="shared" si="45"/>
        <v>3121.1345000000001</v>
      </c>
      <c r="H439" s="97">
        <f t="shared" si="46"/>
        <v>3528.2390000000005</v>
      </c>
      <c r="I439" s="97">
        <f t="shared" si="47"/>
        <v>3935.3435000000004</v>
      </c>
      <c r="J439" s="98" t="s">
        <v>116</v>
      </c>
    </row>
    <row r="440" spans="1:10" ht="12.75" customHeight="1" x14ac:dyDescent="0.25">
      <c r="A440" s="91" t="s">
        <v>537</v>
      </c>
      <c r="B440" s="100">
        <v>675.40000000000009</v>
      </c>
      <c r="C440" s="100">
        <v>770.00000000000011</v>
      </c>
      <c r="D440" s="100">
        <v>973.50000000000011</v>
      </c>
      <c r="E440" s="100">
        <v>1359.6000000000001</v>
      </c>
      <c r="F440" s="100">
        <v>1395.9</v>
      </c>
      <c r="G440" s="97">
        <f t="shared" si="45"/>
        <v>1765.8135000000002</v>
      </c>
      <c r="H440" s="97">
        <f t="shared" si="46"/>
        <v>1996.1370000000002</v>
      </c>
      <c r="I440" s="97">
        <f t="shared" si="47"/>
        <v>2226.4605000000001</v>
      </c>
      <c r="J440" s="101" t="s">
        <v>116</v>
      </c>
    </row>
    <row r="441" spans="1:10" ht="12.75" customHeight="1" x14ac:dyDescent="0.25">
      <c r="A441" s="91" t="s">
        <v>27</v>
      </c>
      <c r="B441" s="100">
        <v>910.80000000000007</v>
      </c>
      <c r="C441" s="100">
        <v>969.1</v>
      </c>
      <c r="D441" s="100">
        <v>1134.1000000000001</v>
      </c>
      <c r="E441" s="100">
        <v>1509.2</v>
      </c>
      <c r="F441" s="100">
        <v>1917.3000000000002</v>
      </c>
      <c r="G441" s="97">
        <f t="shared" si="45"/>
        <v>2425.3845000000001</v>
      </c>
      <c r="H441" s="97">
        <f t="shared" si="46"/>
        <v>2741.7390000000005</v>
      </c>
      <c r="I441" s="97">
        <f t="shared" si="47"/>
        <v>3058.0935000000004</v>
      </c>
      <c r="J441" s="101" t="s">
        <v>155</v>
      </c>
    </row>
    <row r="442" spans="1:10" ht="12.75" customHeight="1" x14ac:dyDescent="0.25">
      <c r="A442" s="93" t="s">
        <v>538</v>
      </c>
      <c r="B442" s="100">
        <v>781</v>
      </c>
      <c r="C442" s="100">
        <v>836</v>
      </c>
      <c r="D442" s="100">
        <v>979</v>
      </c>
      <c r="E442" s="100">
        <v>1287</v>
      </c>
      <c r="F442" s="100">
        <v>1639</v>
      </c>
      <c r="G442" s="97">
        <f t="shared" si="44"/>
        <v>1884.85</v>
      </c>
      <c r="H442" s="97">
        <f t="shared" si="41"/>
        <v>2130.6999999999998</v>
      </c>
      <c r="I442" s="97">
        <f t="shared" si="43"/>
        <v>2376.5499999999997</v>
      </c>
      <c r="J442" s="101" t="s">
        <v>178</v>
      </c>
    </row>
    <row r="443" spans="1:10" ht="12.75" customHeight="1" x14ac:dyDescent="0.25">
      <c r="A443" s="93" t="s">
        <v>539</v>
      </c>
      <c r="B443" s="103">
        <v>1221</v>
      </c>
      <c r="C443" s="103">
        <v>1298</v>
      </c>
      <c r="D443" s="103">
        <v>1518</v>
      </c>
      <c r="E443" s="103">
        <v>2024</v>
      </c>
      <c r="F443" s="103">
        <v>2563</v>
      </c>
      <c r="G443" s="97">
        <f t="shared" si="44"/>
        <v>2947.45</v>
      </c>
      <c r="H443" s="97">
        <f t="shared" si="41"/>
        <v>3331.9</v>
      </c>
      <c r="I443" s="97">
        <f t="shared" si="43"/>
        <v>3716.35</v>
      </c>
      <c r="J443" s="101" t="s">
        <v>178</v>
      </c>
    </row>
    <row r="444" spans="1:10" ht="12.75" customHeight="1" x14ac:dyDescent="0.25">
      <c r="A444" s="93" t="s">
        <v>540</v>
      </c>
      <c r="B444" s="103">
        <v>1375</v>
      </c>
      <c r="C444" s="103">
        <v>1452</v>
      </c>
      <c r="D444" s="103">
        <v>1705</v>
      </c>
      <c r="E444" s="103">
        <v>2266</v>
      </c>
      <c r="F444" s="103">
        <v>2882</v>
      </c>
      <c r="G444" s="97">
        <f t="shared" si="44"/>
        <v>3314.2999999999997</v>
      </c>
      <c r="H444" s="97">
        <f t="shared" si="41"/>
        <v>3746.6</v>
      </c>
      <c r="I444" s="97">
        <f t="shared" si="43"/>
        <v>4178.8999999999996</v>
      </c>
      <c r="J444" s="101" t="s">
        <v>178</v>
      </c>
    </row>
    <row r="445" spans="1:10" ht="12.75" customHeight="1" x14ac:dyDescent="0.25">
      <c r="A445" s="93" t="s">
        <v>541</v>
      </c>
      <c r="B445" s="103">
        <v>1166</v>
      </c>
      <c r="C445" s="103">
        <v>1243</v>
      </c>
      <c r="D445" s="103">
        <v>1452</v>
      </c>
      <c r="E445" s="103">
        <v>1925</v>
      </c>
      <c r="F445" s="103">
        <v>2453</v>
      </c>
      <c r="G445" s="97">
        <f t="shared" si="44"/>
        <v>2820.95</v>
      </c>
      <c r="H445" s="97">
        <f t="shared" si="41"/>
        <v>3188.9</v>
      </c>
      <c r="I445" s="97">
        <f t="shared" si="43"/>
        <v>3556.85</v>
      </c>
      <c r="J445" s="101" t="s">
        <v>178</v>
      </c>
    </row>
    <row r="446" spans="1:10" ht="12.75" customHeight="1" x14ac:dyDescent="0.25">
      <c r="A446" s="93" t="s">
        <v>542</v>
      </c>
      <c r="B446" s="103">
        <v>781</v>
      </c>
      <c r="C446" s="103">
        <v>836</v>
      </c>
      <c r="D446" s="103">
        <v>979</v>
      </c>
      <c r="E446" s="103">
        <v>1298</v>
      </c>
      <c r="F446" s="103">
        <v>1650</v>
      </c>
      <c r="G446" s="97">
        <f t="shared" si="44"/>
        <v>1897.4999999999998</v>
      </c>
      <c r="H446" s="97">
        <f t="shared" si="41"/>
        <v>2145</v>
      </c>
      <c r="I446" s="97">
        <f t="shared" si="43"/>
        <v>2392.5</v>
      </c>
      <c r="J446" s="101" t="s">
        <v>178</v>
      </c>
    </row>
    <row r="447" spans="1:10" ht="12.75" customHeight="1" x14ac:dyDescent="0.25">
      <c r="A447" s="93" t="s">
        <v>543</v>
      </c>
      <c r="B447" s="103">
        <v>924</v>
      </c>
      <c r="C447" s="103">
        <v>990</v>
      </c>
      <c r="D447" s="103">
        <v>1155</v>
      </c>
      <c r="E447" s="103">
        <v>1540</v>
      </c>
      <c r="F447" s="103">
        <v>1958</v>
      </c>
      <c r="G447" s="97">
        <f t="shared" si="44"/>
        <v>2251.6999999999998</v>
      </c>
      <c r="H447" s="97">
        <f t="shared" si="41"/>
        <v>2545.4</v>
      </c>
      <c r="I447" s="97">
        <f t="shared" si="43"/>
        <v>2839.1</v>
      </c>
      <c r="J447" s="101" t="s">
        <v>178</v>
      </c>
    </row>
    <row r="448" spans="1:10" ht="12.75" customHeight="1" x14ac:dyDescent="0.25">
      <c r="A448" s="93" t="s">
        <v>544</v>
      </c>
      <c r="B448" s="103">
        <v>781</v>
      </c>
      <c r="C448" s="103">
        <v>836</v>
      </c>
      <c r="D448" s="103">
        <v>979</v>
      </c>
      <c r="E448" s="103">
        <v>1298</v>
      </c>
      <c r="F448" s="103">
        <v>1650</v>
      </c>
      <c r="G448" s="97">
        <f t="shared" si="44"/>
        <v>1897.4999999999998</v>
      </c>
      <c r="H448" s="97">
        <f t="shared" si="41"/>
        <v>2145</v>
      </c>
      <c r="I448" s="97">
        <f t="shared" si="43"/>
        <v>2392.5</v>
      </c>
      <c r="J448" s="101" t="s">
        <v>178</v>
      </c>
    </row>
    <row r="449" spans="1:10" ht="12.75" customHeight="1" x14ac:dyDescent="0.25">
      <c r="A449" s="93" t="s">
        <v>545</v>
      </c>
      <c r="B449" s="103">
        <v>935</v>
      </c>
      <c r="C449" s="103">
        <v>1001</v>
      </c>
      <c r="D449" s="103">
        <v>1166</v>
      </c>
      <c r="E449" s="103">
        <v>1551</v>
      </c>
      <c r="F449" s="103">
        <v>1969</v>
      </c>
      <c r="G449" s="97">
        <f t="shared" si="44"/>
        <v>2264.35</v>
      </c>
      <c r="H449" s="97">
        <f t="shared" si="41"/>
        <v>2559.6999999999998</v>
      </c>
      <c r="I449" s="97">
        <f t="shared" si="43"/>
        <v>2855.0499999999997</v>
      </c>
      <c r="J449" s="101" t="s">
        <v>178</v>
      </c>
    </row>
    <row r="450" spans="1:10" ht="12.75" customHeight="1" x14ac:dyDescent="0.25">
      <c r="A450" s="93" t="s">
        <v>546</v>
      </c>
      <c r="B450" s="103">
        <v>1375</v>
      </c>
      <c r="C450" s="103">
        <v>1452</v>
      </c>
      <c r="D450" s="103">
        <v>1705</v>
      </c>
      <c r="E450" s="103">
        <v>2266</v>
      </c>
      <c r="F450" s="103">
        <v>2882</v>
      </c>
      <c r="G450" s="97">
        <f t="shared" si="44"/>
        <v>3314.2999999999997</v>
      </c>
      <c r="H450" s="97">
        <f t="shared" si="41"/>
        <v>3746.6</v>
      </c>
      <c r="I450" s="97">
        <f t="shared" si="43"/>
        <v>4178.8999999999996</v>
      </c>
      <c r="J450" s="101" t="s">
        <v>178</v>
      </c>
    </row>
    <row r="451" spans="1:10" ht="12.75" customHeight="1" x14ac:dyDescent="0.25">
      <c r="A451" s="93" t="s">
        <v>547</v>
      </c>
      <c r="B451" s="103">
        <v>781</v>
      </c>
      <c r="C451" s="103">
        <v>836</v>
      </c>
      <c r="D451" s="103">
        <v>979</v>
      </c>
      <c r="E451" s="103">
        <v>1298</v>
      </c>
      <c r="F451" s="103">
        <v>1650</v>
      </c>
      <c r="G451" s="97">
        <f t="shared" si="44"/>
        <v>1897.4999999999998</v>
      </c>
      <c r="H451" s="97">
        <f t="shared" ref="H451:H513" si="48">F451+(F451*0.3)</f>
        <v>2145</v>
      </c>
      <c r="I451" s="97">
        <f t="shared" si="43"/>
        <v>2392.5</v>
      </c>
      <c r="J451" s="101" t="s">
        <v>178</v>
      </c>
    </row>
    <row r="452" spans="1:10" ht="12.75" customHeight="1" x14ac:dyDescent="0.25">
      <c r="A452" s="93" t="s">
        <v>548</v>
      </c>
      <c r="B452" s="103">
        <v>1001</v>
      </c>
      <c r="C452" s="103">
        <v>1067</v>
      </c>
      <c r="D452" s="103">
        <v>1243</v>
      </c>
      <c r="E452" s="103">
        <v>1650</v>
      </c>
      <c r="F452" s="103">
        <v>2101</v>
      </c>
      <c r="G452" s="97">
        <f t="shared" si="44"/>
        <v>2416.1499999999996</v>
      </c>
      <c r="H452" s="97">
        <f t="shared" si="48"/>
        <v>2731.3</v>
      </c>
      <c r="I452" s="97">
        <f t="shared" si="43"/>
        <v>3046.45</v>
      </c>
      <c r="J452" s="101" t="s">
        <v>178</v>
      </c>
    </row>
    <row r="453" spans="1:10" ht="12.75" customHeight="1" x14ac:dyDescent="0.25">
      <c r="A453" s="93" t="s">
        <v>549</v>
      </c>
      <c r="B453" s="103">
        <v>924</v>
      </c>
      <c r="C453" s="103">
        <v>990</v>
      </c>
      <c r="D453" s="103">
        <v>1155</v>
      </c>
      <c r="E453" s="103">
        <v>1540</v>
      </c>
      <c r="F453" s="103">
        <v>1958</v>
      </c>
      <c r="G453" s="97">
        <f t="shared" si="44"/>
        <v>2251.6999999999998</v>
      </c>
      <c r="H453" s="97">
        <f t="shared" si="48"/>
        <v>2545.4</v>
      </c>
      <c r="I453" s="97">
        <f t="shared" si="43"/>
        <v>2839.1</v>
      </c>
      <c r="J453" s="101" t="s">
        <v>178</v>
      </c>
    </row>
    <row r="454" spans="1:10" ht="12.75" customHeight="1" x14ac:dyDescent="0.25">
      <c r="A454" s="93" t="s">
        <v>550</v>
      </c>
      <c r="B454" s="103">
        <v>1188</v>
      </c>
      <c r="C454" s="103">
        <v>1254</v>
      </c>
      <c r="D454" s="103">
        <v>1474</v>
      </c>
      <c r="E454" s="103">
        <v>1958</v>
      </c>
      <c r="F454" s="103">
        <v>2497</v>
      </c>
      <c r="G454" s="97">
        <f t="shared" si="44"/>
        <v>2871.5499999999997</v>
      </c>
      <c r="H454" s="97">
        <f t="shared" si="48"/>
        <v>3246.1</v>
      </c>
      <c r="I454" s="97">
        <f t="shared" si="43"/>
        <v>3620.65</v>
      </c>
      <c r="J454" s="101" t="s">
        <v>178</v>
      </c>
    </row>
    <row r="455" spans="1:10" ht="12.75" customHeight="1" x14ac:dyDescent="0.25">
      <c r="A455" s="93" t="s">
        <v>551</v>
      </c>
      <c r="B455" s="103">
        <v>924</v>
      </c>
      <c r="C455" s="103">
        <v>990</v>
      </c>
      <c r="D455" s="103">
        <v>1155</v>
      </c>
      <c r="E455" s="103">
        <v>1540</v>
      </c>
      <c r="F455" s="103">
        <v>1958</v>
      </c>
      <c r="G455" s="97">
        <f t="shared" si="44"/>
        <v>2251.6999999999998</v>
      </c>
      <c r="H455" s="97">
        <f t="shared" si="48"/>
        <v>2545.4</v>
      </c>
      <c r="I455" s="97">
        <f t="shared" si="43"/>
        <v>2839.1</v>
      </c>
      <c r="J455" s="101" t="s">
        <v>178</v>
      </c>
    </row>
    <row r="456" spans="1:10" ht="12.75" customHeight="1" x14ac:dyDescent="0.25">
      <c r="A456" s="93" t="s">
        <v>552</v>
      </c>
      <c r="B456" s="103">
        <v>924</v>
      </c>
      <c r="C456" s="103">
        <v>990</v>
      </c>
      <c r="D456" s="103">
        <v>1155</v>
      </c>
      <c r="E456" s="103">
        <v>1540</v>
      </c>
      <c r="F456" s="103">
        <v>1958</v>
      </c>
      <c r="G456" s="97">
        <f t="shared" si="44"/>
        <v>2251.6999999999998</v>
      </c>
      <c r="H456" s="97">
        <f t="shared" si="48"/>
        <v>2545.4</v>
      </c>
      <c r="I456" s="97">
        <f t="shared" si="43"/>
        <v>2839.1</v>
      </c>
      <c r="J456" s="101" t="s">
        <v>178</v>
      </c>
    </row>
    <row r="457" spans="1:10" ht="12.75" customHeight="1" x14ac:dyDescent="0.25">
      <c r="A457" s="93" t="s">
        <v>553</v>
      </c>
      <c r="B457" s="103">
        <v>924</v>
      </c>
      <c r="C457" s="103">
        <v>990</v>
      </c>
      <c r="D457" s="103">
        <v>1155</v>
      </c>
      <c r="E457" s="103">
        <v>1540</v>
      </c>
      <c r="F457" s="103">
        <v>1958</v>
      </c>
      <c r="G457" s="97">
        <f t="shared" si="44"/>
        <v>2251.6999999999998</v>
      </c>
      <c r="H457" s="97">
        <f t="shared" si="48"/>
        <v>2545.4</v>
      </c>
      <c r="I457" s="97">
        <f t="shared" si="43"/>
        <v>2839.1</v>
      </c>
      <c r="J457" s="113" t="s">
        <v>178</v>
      </c>
    </row>
    <row r="458" spans="1:10" ht="12.75" customHeight="1" x14ac:dyDescent="0.25">
      <c r="A458" s="93" t="s">
        <v>554</v>
      </c>
      <c r="B458" s="103">
        <v>924</v>
      </c>
      <c r="C458" s="103">
        <v>990</v>
      </c>
      <c r="D458" s="103">
        <v>1155</v>
      </c>
      <c r="E458" s="103">
        <v>1540</v>
      </c>
      <c r="F458" s="103">
        <v>1958</v>
      </c>
      <c r="G458" s="97">
        <f t="shared" si="44"/>
        <v>2251.6999999999998</v>
      </c>
      <c r="H458" s="97">
        <f t="shared" si="48"/>
        <v>2545.4</v>
      </c>
      <c r="I458" s="97">
        <f t="shared" si="43"/>
        <v>2839.1</v>
      </c>
      <c r="J458" s="113" t="s">
        <v>178</v>
      </c>
    </row>
    <row r="459" spans="1:10" ht="12.75" customHeight="1" x14ac:dyDescent="0.25">
      <c r="A459" s="91" t="s">
        <v>7</v>
      </c>
      <c r="B459" s="100">
        <v>1758.9</v>
      </c>
      <c r="C459" s="100">
        <v>1807.3000000000002</v>
      </c>
      <c r="D459" s="100">
        <v>2028.4</v>
      </c>
      <c r="E459" s="100">
        <v>2453</v>
      </c>
      <c r="F459" s="100">
        <v>2977.7000000000003</v>
      </c>
      <c r="G459" s="97">
        <f>(F459*1.15)*1.1</f>
        <v>3766.7905000000005</v>
      </c>
      <c r="H459" s="97">
        <f>(F459+(F459*0.3))*1.1</f>
        <v>4258.1110000000008</v>
      </c>
      <c r="I459" s="97">
        <f>(F459*1.45)*1.1</f>
        <v>4749.4315000000006</v>
      </c>
      <c r="J459" s="101" t="s">
        <v>116</v>
      </c>
    </row>
    <row r="460" spans="1:10" ht="12.75" customHeight="1" x14ac:dyDescent="0.25">
      <c r="A460" s="91" t="s">
        <v>555</v>
      </c>
      <c r="B460" s="97">
        <v>1650</v>
      </c>
      <c r="C460" s="97">
        <v>1694</v>
      </c>
      <c r="D460" s="97">
        <v>1903</v>
      </c>
      <c r="E460" s="97">
        <v>2299</v>
      </c>
      <c r="F460" s="97">
        <v>2794</v>
      </c>
      <c r="G460" s="97">
        <f t="shared" si="44"/>
        <v>3213.1</v>
      </c>
      <c r="H460" s="97">
        <f t="shared" si="48"/>
        <v>3632.2</v>
      </c>
      <c r="I460" s="97">
        <f t="shared" ref="I460:I471" si="49">F460*1.45</f>
        <v>4051.2999999999997</v>
      </c>
      <c r="J460" s="101" t="s">
        <v>116</v>
      </c>
    </row>
    <row r="461" spans="1:10" ht="12.75" customHeight="1" x14ac:dyDescent="0.25">
      <c r="A461" s="91" t="s">
        <v>556</v>
      </c>
      <c r="B461" s="97">
        <v>1397</v>
      </c>
      <c r="C461" s="97">
        <v>1430</v>
      </c>
      <c r="D461" s="97">
        <v>1606</v>
      </c>
      <c r="E461" s="97">
        <v>1947</v>
      </c>
      <c r="F461" s="97">
        <v>2354</v>
      </c>
      <c r="G461" s="97">
        <f t="shared" si="44"/>
        <v>2707.1</v>
      </c>
      <c r="H461" s="97">
        <f t="shared" si="48"/>
        <v>3060.2</v>
      </c>
      <c r="I461" s="97">
        <f t="shared" si="49"/>
        <v>3413.2999999999997</v>
      </c>
      <c r="J461" s="101" t="s">
        <v>116</v>
      </c>
    </row>
    <row r="462" spans="1:10" ht="12.75" customHeight="1" x14ac:dyDescent="0.25">
      <c r="A462" s="91" t="s">
        <v>557</v>
      </c>
      <c r="B462" s="97">
        <v>1540</v>
      </c>
      <c r="C462" s="97">
        <v>1584</v>
      </c>
      <c r="D462" s="97">
        <v>1782</v>
      </c>
      <c r="E462" s="97">
        <v>2156</v>
      </c>
      <c r="F462" s="97">
        <v>2618</v>
      </c>
      <c r="G462" s="97">
        <f t="shared" si="44"/>
        <v>3010.7</v>
      </c>
      <c r="H462" s="97">
        <f t="shared" si="48"/>
        <v>3403.4</v>
      </c>
      <c r="I462" s="97">
        <f t="shared" si="49"/>
        <v>3796.1</v>
      </c>
      <c r="J462" s="101" t="s">
        <v>116</v>
      </c>
    </row>
    <row r="463" spans="1:10" ht="12.75" customHeight="1" x14ac:dyDescent="0.25">
      <c r="A463" s="91" t="s">
        <v>558</v>
      </c>
      <c r="B463" s="97">
        <v>1738</v>
      </c>
      <c r="C463" s="97">
        <v>1782</v>
      </c>
      <c r="D463" s="97">
        <v>2002</v>
      </c>
      <c r="E463" s="97">
        <v>2420</v>
      </c>
      <c r="F463" s="97">
        <v>2937</v>
      </c>
      <c r="G463" s="97">
        <f t="shared" si="44"/>
        <v>3377.5499999999997</v>
      </c>
      <c r="H463" s="97">
        <f t="shared" si="48"/>
        <v>3818.1</v>
      </c>
      <c r="I463" s="97">
        <f t="shared" si="49"/>
        <v>4258.6499999999996</v>
      </c>
      <c r="J463" s="101" t="s">
        <v>116</v>
      </c>
    </row>
    <row r="464" spans="1:10" ht="12.75" customHeight="1" x14ac:dyDescent="0.25">
      <c r="A464" s="91" t="s">
        <v>559</v>
      </c>
      <c r="B464" s="97">
        <v>1540</v>
      </c>
      <c r="C464" s="97">
        <v>1573</v>
      </c>
      <c r="D464" s="97">
        <v>1771</v>
      </c>
      <c r="E464" s="97">
        <v>2145</v>
      </c>
      <c r="F464" s="97">
        <v>2596</v>
      </c>
      <c r="G464" s="97">
        <f t="shared" si="44"/>
        <v>2985.3999999999996</v>
      </c>
      <c r="H464" s="97">
        <f t="shared" si="48"/>
        <v>3374.8</v>
      </c>
      <c r="I464" s="97">
        <f t="shared" si="49"/>
        <v>3764.2</v>
      </c>
      <c r="J464" s="101" t="s">
        <v>116</v>
      </c>
    </row>
    <row r="465" spans="1:10" ht="12.75" customHeight="1" x14ac:dyDescent="0.25">
      <c r="A465" s="91" t="s">
        <v>560</v>
      </c>
      <c r="B465" s="97">
        <v>1353</v>
      </c>
      <c r="C465" s="97">
        <v>1386</v>
      </c>
      <c r="D465" s="97">
        <v>1584</v>
      </c>
      <c r="E465" s="97">
        <v>1914</v>
      </c>
      <c r="F465" s="97">
        <v>2354</v>
      </c>
      <c r="G465" s="97">
        <f t="shared" si="44"/>
        <v>2707.1</v>
      </c>
      <c r="H465" s="97">
        <f t="shared" si="48"/>
        <v>3060.2</v>
      </c>
      <c r="I465" s="97">
        <f t="shared" si="49"/>
        <v>3413.2999999999997</v>
      </c>
      <c r="J465" s="101" t="s">
        <v>116</v>
      </c>
    </row>
    <row r="466" spans="1:10" ht="12.75" customHeight="1" x14ac:dyDescent="0.25">
      <c r="A466" s="91" t="s">
        <v>561</v>
      </c>
      <c r="B466" s="97">
        <v>1177</v>
      </c>
      <c r="C466" s="97">
        <v>1210</v>
      </c>
      <c r="D466" s="97">
        <v>1375</v>
      </c>
      <c r="E466" s="97">
        <v>1661</v>
      </c>
      <c r="F466" s="97">
        <v>2046</v>
      </c>
      <c r="G466" s="97">
        <f t="shared" si="44"/>
        <v>2352.8999999999996</v>
      </c>
      <c r="H466" s="97">
        <f t="shared" si="48"/>
        <v>2659.8</v>
      </c>
      <c r="I466" s="97">
        <f t="shared" si="49"/>
        <v>2966.7</v>
      </c>
      <c r="J466" s="101" t="s">
        <v>116</v>
      </c>
    </row>
    <row r="467" spans="1:10" ht="12.75" customHeight="1" x14ac:dyDescent="0.25">
      <c r="A467" s="91" t="s">
        <v>562</v>
      </c>
      <c r="B467" s="97">
        <v>990</v>
      </c>
      <c r="C467" s="97">
        <v>1023</v>
      </c>
      <c r="D467" s="97">
        <v>1144</v>
      </c>
      <c r="E467" s="97">
        <v>1386</v>
      </c>
      <c r="F467" s="97">
        <v>1683</v>
      </c>
      <c r="G467" s="97">
        <f t="shared" si="44"/>
        <v>1935.4499999999998</v>
      </c>
      <c r="H467" s="97">
        <f t="shared" si="48"/>
        <v>2187.9</v>
      </c>
      <c r="I467" s="97">
        <f t="shared" si="49"/>
        <v>2440.35</v>
      </c>
      <c r="J467" s="101" t="s">
        <v>116</v>
      </c>
    </row>
    <row r="468" spans="1:10" ht="12.75" customHeight="1" x14ac:dyDescent="0.25">
      <c r="A468" s="91" t="s">
        <v>563</v>
      </c>
      <c r="B468" s="100">
        <v>1115.4000000000001</v>
      </c>
      <c r="C468" s="100">
        <v>1145.1000000000001</v>
      </c>
      <c r="D468" s="100">
        <v>1285.9000000000001</v>
      </c>
      <c r="E468" s="100">
        <v>1734.7</v>
      </c>
      <c r="F468" s="100">
        <v>1888.7</v>
      </c>
      <c r="G468" s="97">
        <f>(F468*1.15)*1.1</f>
        <v>2389.2055000000005</v>
      </c>
      <c r="H468" s="97">
        <f>(F468+(F468*0.3))*1.1</f>
        <v>2700.8410000000003</v>
      </c>
      <c r="I468" s="97">
        <f>(F468*1.45)*1.1</f>
        <v>3012.4765000000002</v>
      </c>
      <c r="J468" s="101" t="s">
        <v>116</v>
      </c>
    </row>
    <row r="469" spans="1:10" ht="12.75" customHeight="1" x14ac:dyDescent="0.25">
      <c r="A469" s="91" t="s">
        <v>564</v>
      </c>
      <c r="B469" s="100">
        <v>1115.4000000000001</v>
      </c>
      <c r="C469" s="100">
        <v>1145.1000000000001</v>
      </c>
      <c r="D469" s="100">
        <v>1285.9000000000001</v>
      </c>
      <c r="E469" s="100">
        <v>1734.7</v>
      </c>
      <c r="F469" s="100">
        <v>1888.7</v>
      </c>
      <c r="G469" s="97">
        <f>(F469*1.15)*1.1</f>
        <v>2389.2055000000005</v>
      </c>
      <c r="H469" s="97">
        <f>(F469+(F469*0.3))*1.1</f>
        <v>2700.8410000000003</v>
      </c>
      <c r="I469" s="97">
        <f>(F469*1.45)*1.1</f>
        <v>3012.4765000000002</v>
      </c>
      <c r="J469" s="101" t="s">
        <v>116</v>
      </c>
    </row>
    <row r="470" spans="1:10" ht="12.75" customHeight="1" x14ac:dyDescent="0.25">
      <c r="A470" s="91" t="s">
        <v>14</v>
      </c>
      <c r="B470" s="100">
        <v>1758.9</v>
      </c>
      <c r="C470" s="100">
        <v>1807.3000000000002</v>
      </c>
      <c r="D470" s="100">
        <v>2028.4</v>
      </c>
      <c r="E470" s="100">
        <v>2453</v>
      </c>
      <c r="F470" s="100">
        <v>2977.7000000000003</v>
      </c>
      <c r="G470" s="97">
        <f>(F470*1.15)*1.1</f>
        <v>3766.7905000000005</v>
      </c>
      <c r="H470" s="97">
        <f>(F470+(F470*0.3))*1.1</f>
        <v>4258.1110000000008</v>
      </c>
      <c r="I470" s="97">
        <f>(F470*1.45)*1.1</f>
        <v>4749.4315000000006</v>
      </c>
      <c r="J470" s="101" t="s">
        <v>116</v>
      </c>
    </row>
    <row r="471" spans="1:10" ht="12.75" customHeight="1" x14ac:dyDescent="0.25">
      <c r="A471" s="91" t="s">
        <v>565</v>
      </c>
      <c r="B471" s="100">
        <v>2002</v>
      </c>
      <c r="C471" s="100">
        <v>2057</v>
      </c>
      <c r="D471" s="100">
        <v>2310</v>
      </c>
      <c r="E471" s="100">
        <v>2794</v>
      </c>
      <c r="F471" s="100">
        <v>3388</v>
      </c>
      <c r="G471" s="97">
        <f t="shared" si="44"/>
        <v>3896.2</v>
      </c>
      <c r="H471" s="97">
        <f t="shared" si="48"/>
        <v>4404.3999999999996</v>
      </c>
      <c r="I471" s="97">
        <f t="shared" si="49"/>
        <v>4912.5999999999995</v>
      </c>
      <c r="J471" s="101" t="s">
        <v>178</v>
      </c>
    </row>
    <row r="472" spans="1:10" ht="12.75" customHeight="1" x14ac:dyDescent="0.25">
      <c r="A472" s="91" t="s">
        <v>566</v>
      </c>
      <c r="B472" s="97">
        <v>2046</v>
      </c>
      <c r="C472" s="97">
        <v>2101</v>
      </c>
      <c r="D472" s="97">
        <v>2354</v>
      </c>
      <c r="E472" s="97">
        <v>2849</v>
      </c>
      <c r="F472" s="97">
        <v>3454</v>
      </c>
      <c r="G472" s="97">
        <f t="shared" si="44"/>
        <v>3972.1</v>
      </c>
      <c r="H472" s="97">
        <f t="shared" si="48"/>
        <v>4490.2</v>
      </c>
      <c r="I472" s="97">
        <f>F472*1.45</f>
        <v>5008.3</v>
      </c>
      <c r="J472" s="101" t="s">
        <v>116</v>
      </c>
    </row>
    <row r="473" spans="1:10" ht="12.75" customHeight="1" x14ac:dyDescent="0.25">
      <c r="A473" s="91" t="s">
        <v>567</v>
      </c>
      <c r="B473" s="97">
        <v>1617</v>
      </c>
      <c r="C473" s="97">
        <v>1661</v>
      </c>
      <c r="D473" s="97">
        <v>1870</v>
      </c>
      <c r="E473" s="97">
        <v>2266</v>
      </c>
      <c r="F473" s="97">
        <v>2750</v>
      </c>
      <c r="G473" s="97">
        <f t="shared" si="44"/>
        <v>3162.4999999999995</v>
      </c>
      <c r="H473" s="97">
        <f t="shared" si="48"/>
        <v>3575</v>
      </c>
      <c r="I473" s="97">
        <f t="shared" ref="I473:I513" si="50">F473*1.45</f>
        <v>3987.5</v>
      </c>
      <c r="J473" s="101" t="s">
        <v>116</v>
      </c>
    </row>
    <row r="474" spans="1:10" ht="12.75" customHeight="1" x14ac:dyDescent="0.25">
      <c r="A474" s="91" t="s">
        <v>568</v>
      </c>
      <c r="B474" s="97">
        <v>1474</v>
      </c>
      <c r="C474" s="97">
        <v>1507</v>
      </c>
      <c r="D474" s="97">
        <v>1694</v>
      </c>
      <c r="E474" s="97">
        <v>2046</v>
      </c>
      <c r="F474" s="97">
        <v>2486</v>
      </c>
      <c r="G474" s="97">
        <f t="shared" ref="G474:G530" si="51">F474*1.15</f>
        <v>2858.8999999999996</v>
      </c>
      <c r="H474" s="97">
        <f t="shared" si="48"/>
        <v>3231.8</v>
      </c>
      <c r="I474" s="97">
        <f t="shared" si="50"/>
        <v>3604.7</v>
      </c>
      <c r="J474" s="101" t="s">
        <v>116</v>
      </c>
    </row>
    <row r="475" spans="1:10" ht="12.75" customHeight="1" x14ac:dyDescent="0.25">
      <c r="A475" s="91" t="s">
        <v>569</v>
      </c>
      <c r="B475" s="97">
        <v>1804</v>
      </c>
      <c r="C475" s="97">
        <v>1848</v>
      </c>
      <c r="D475" s="97">
        <v>2079</v>
      </c>
      <c r="E475" s="97">
        <v>2519</v>
      </c>
      <c r="F475" s="97">
        <v>3047</v>
      </c>
      <c r="G475" s="97">
        <f t="shared" si="51"/>
        <v>3504.0499999999997</v>
      </c>
      <c r="H475" s="97">
        <f t="shared" si="48"/>
        <v>3961.1</v>
      </c>
      <c r="I475" s="97">
        <f t="shared" si="50"/>
        <v>4418.1499999999996</v>
      </c>
      <c r="J475" s="101" t="s">
        <v>116</v>
      </c>
    </row>
    <row r="476" spans="1:10" ht="12.75" customHeight="1" x14ac:dyDescent="0.25">
      <c r="A476" s="91" t="s">
        <v>570</v>
      </c>
      <c r="B476" s="97">
        <v>1188</v>
      </c>
      <c r="C476" s="97">
        <v>1221</v>
      </c>
      <c r="D476" s="97">
        <v>1386</v>
      </c>
      <c r="E476" s="97">
        <v>1705</v>
      </c>
      <c r="F476" s="97">
        <v>2068</v>
      </c>
      <c r="G476" s="97">
        <f t="shared" si="51"/>
        <v>2378.1999999999998</v>
      </c>
      <c r="H476" s="97">
        <f t="shared" si="48"/>
        <v>2688.4</v>
      </c>
      <c r="I476" s="97">
        <f t="shared" si="50"/>
        <v>2998.6</v>
      </c>
      <c r="J476" s="101" t="s">
        <v>116</v>
      </c>
    </row>
    <row r="477" spans="1:10" ht="12.75" customHeight="1" x14ac:dyDescent="0.25">
      <c r="A477" s="91" t="s">
        <v>571</v>
      </c>
      <c r="B477" s="97">
        <v>1760</v>
      </c>
      <c r="C477" s="97">
        <v>1804</v>
      </c>
      <c r="D477" s="97">
        <v>2024</v>
      </c>
      <c r="E477" s="97">
        <v>2442</v>
      </c>
      <c r="F477" s="97">
        <v>2970</v>
      </c>
      <c r="G477" s="97">
        <f t="shared" si="51"/>
        <v>3415.4999999999995</v>
      </c>
      <c r="H477" s="97">
        <f t="shared" si="48"/>
        <v>3861</v>
      </c>
      <c r="I477" s="97">
        <f t="shared" si="50"/>
        <v>4306.5</v>
      </c>
      <c r="J477" s="110" t="s">
        <v>116</v>
      </c>
    </row>
    <row r="478" spans="1:10" s="107" customFormat="1" ht="12.75" customHeight="1" x14ac:dyDescent="0.25">
      <c r="A478" s="91" t="s">
        <v>572</v>
      </c>
      <c r="B478" s="97">
        <v>1342</v>
      </c>
      <c r="C478" s="97">
        <v>1375</v>
      </c>
      <c r="D478" s="97">
        <v>1562</v>
      </c>
      <c r="E478" s="97">
        <v>1936</v>
      </c>
      <c r="F478" s="97">
        <v>2354</v>
      </c>
      <c r="G478" s="97">
        <f t="shared" si="51"/>
        <v>2707.1</v>
      </c>
      <c r="H478" s="97">
        <f t="shared" si="48"/>
        <v>3060.2</v>
      </c>
      <c r="I478" s="97">
        <f t="shared" si="50"/>
        <v>3413.2999999999997</v>
      </c>
      <c r="J478" s="112" t="s">
        <v>116</v>
      </c>
    </row>
    <row r="479" spans="1:10" s="107" customFormat="1" ht="12.75" customHeight="1" x14ac:dyDescent="0.25">
      <c r="A479" s="91" t="s">
        <v>573</v>
      </c>
      <c r="B479" s="97">
        <v>1639</v>
      </c>
      <c r="C479" s="97">
        <v>1683</v>
      </c>
      <c r="D479" s="97">
        <v>1892</v>
      </c>
      <c r="E479" s="97">
        <v>2288</v>
      </c>
      <c r="F479" s="97">
        <v>2772</v>
      </c>
      <c r="G479" s="97">
        <f t="shared" si="51"/>
        <v>3187.7999999999997</v>
      </c>
      <c r="H479" s="97">
        <f t="shared" si="48"/>
        <v>3603.6</v>
      </c>
      <c r="I479" s="97">
        <f t="shared" si="50"/>
        <v>4019.4</v>
      </c>
      <c r="J479" s="112" t="s">
        <v>116</v>
      </c>
    </row>
    <row r="480" spans="1:10" ht="12.75" customHeight="1" x14ac:dyDescent="0.25">
      <c r="A480" s="91" t="s">
        <v>574</v>
      </c>
      <c r="B480" s="100">
        <v>745.80000000000007</v>
      </c>
      <c r="C480" s="100">
        <v>865.7</v>
      </c>
      <c r="D480" s="100">
        <v>1101.1000000000001</v>
      </c>
      <c r="E480" s="100">
        <v>1371.7</v>
      </c>
      <c r="F480" s="100">
        <v>1466.3000000000002</v>
      </c>
      <c r="G480" s="97">
        <f>(F480*1.15)*1.1</f>
        <v>1854.8695000000002</v>
      </c>
      <c r="H480" s="97">
        <f>(F480+(F480*0.3))*1.1</f>
        <v>2096.8090000000007</v>
      </c>
      <c r="I480" s="97">
        <f>(F480*1.45)*1.1</f>
        <v>2338.7485000000006</v>
      </c>
      <c r="J480" s="111" t="s">
        <v>116</v>
      </c>
    </row>
    <row r="481" spans="1:10" ht="12.75" customHeight="1" x14ac:dyDescent="0.25">
      <c r="A481" s="91" t="s">
        <v>21</v>
      </c>
      <c r="B481" s="100">
        <v>1758.9</v>
      </c>
      <c r="C481" s="100">
        <v>1807.3000000000002</v>
      </c>
      <c r="D481" s="100">
        <v>2028.4</v>
      </c>
      <c r="E481" s="100">
        <v>2453</v>
      </c>
      <c r="F481" s="100">
        <v>2977.7000000000003</v>
      </c>
      <c r="G481" s="97">
        <f>(F481*1.15)*1.1</f>
        <v>3766.7905000000005</v>
      </c>
      <c r="H481" s="97">
        <f>(F481+(F481*0.3))*1.1</f>
        <v>4258.1110000000008</v>
      </c>
      <c r="I481" s="97">
        <f>(F481*1.45)*1.1</f>
        <v>4749.4315000000006</v>
      </c>
      <c r="J481" s="101" t="s">
        <v>116</v>
      </c>
    </row>
    <row r="482" spans="1:10" ht="12.75" customHeight="1" x14ac:dyDescent="0.25">
      <c r="A482" s="91" t="s">
        <v>575</v>
      </c>
      <c r="B482" s="97">
        <v>1298</v>
      </c>
      <c r="C482" s="97">
        <v>1331</v>
      </c>
      <c r="D482" s="97">
        <v>1496</v>
      </c>
      <c r="E482" s="97">
        <v>1804</v>
      </c>
      <c r="F482" s="97">
        <v>2200</v>
      </c>
      <c r="G482" s="97">
        <f t="shared" si="51"/>
        <v>2530</v>
      </c>
      <c r="H482" s="97">
        <f t="shared" si="48"/>
        <v>2860</v>
      </c>
      <c r="I482" s="97">
        <f t="shared" si="50"/>
        <v>3190</v>
      </c>
      <c r="J482" s="101" t="s">
        <v>116</v>
      </c>
    </row>
    <row r="483" spans="1:10" ht="12.75" customHeight="1" x14ac:dyDescent="0.25">
      <c r="A483" s="91" t="s">
        <v>576</v>
      </c>
      <c r="B483" s="97">
        <v>1452</v>
      </c>
      <c r="C483" s="97">
        <v>1496</v>
      </c>
      <c r="D483" s="97">
        <v>1672</v>
      </c>
      <c r="E483" s="97">
        <v>2024</v>
      </c>
      <c r="F483" s="97">
        <v>2464</v>
      </c>
      <c r="G483" s="97">
        <f t="shared" si="51"/>
        <v>2833.6</v>
      </c>
      <c r="H483" s="97">
        <f t="shared" si="48"/>
        <v>3203.2</v>
      </c>
      <c r="I483" s="97">
        <f t="shared" si="50"/>
        <v>3572.7999999999997</v>
      </c>
      <c r="J483" s="101" t="s">
        <v>116</v>
      </c>
    </row>
    <row r="484" spans="1:10" ht="12.75" customHeight="1" x14ac:dyDescent="0.25">
      <c r="A484" s="91" t="s">
        <v>577</v>
      </c>
      <c r="B484" s="97">
        <v>1265</v>
      </c>
      <c r="C484" s="97">
        <v>1298</v>
      </c>
      <c r="D484" s="97">
        <v>1463</v>
      </c>
      <c r="E484" s="97">
        <v>1771</v>
      </c>
      <c r="F484" s="97">
        <v>2145</v>
      </c>
      <c r="G484" s="97">
        <f t="shared" si="51"/>
        <v>2466.75</v>
      </c>
      <c r="H484" s="97">
        <f t="shared" si="48"/>
        <v>2788.5</v>
      </c>
      <c r="I484" s="97">
        <f t="shared" si="50"/>
        <v>3110.25</v>
      </c>
      <c r="J484" s="101" t="s">
        <v>116</v>
      </c>
    </row>
    <row r="485" spans="1:10" x14ac:dyDescent="0.25">
      <c r="A485" s="91" t="s">
        <v>578</v>
      </c>
      <c r="B485" s="97">
        <v>924</v>
      </c>
      <c r="C485" s="97">
        <v>946</v>
      </c>
      <c r="D485" s="97">
        <v>1067</v>
      </c>
      <c r="E485" s="97">
        <v>1287</v>
      </c>
      <c r="F485" s="97">
        <v>1562</v>
      </c>
      <c r="G485" s="97">
        <f t="shared" si="51"/>
        <v>1796.3</v>
      </c>
      <c r="H485" s="97">
        <f t="shared" si="48"/>
        <v>2030.6</v>
      </c>
      <c r="I485" s="97">
        <f t="shared" si="50"/>
        <v>2264.9</v>
      </c>
      <c r="J485" s="101" t="s">
        <v>116</v>
      </c>
    </row>
    <row r="486" spans="1:10" ht="12.75" customHeight="1" x14ac:dyDescent="0.25">
      <c r="A486" s="91" t="s">
        <v>579</v>
      </c>
      <c r="B486" s="100">
        <v>788.7</v>
      </c>
      <c r="C486" s="100">
        <v>794.2</v>
      </c>
      <c r="D486" s="100">
        <v>1007.6000000000001</v>
      </c>
      <c r="E486" s="100">
        <v>1218.8000000000002</v>
      </c>
      <c r="F486" s="100">
        <v>1348.6000000000001</v>
      </c>
      <c r="G486" s="97">
        <f>(F486*1.15)*1.1</f>
        <v>1705.9790000000003</v>
      </c>
      <c r="H486" s="97">
        <f>(F486+(F486*0.3))*1.1</f>
        <v>1928.4980000000005</v>
      </c>
      <c r="I486" s="97">
        <f>(F486*1.45)*1.1</f>
        <v>2151.0170000000003</v>
      </c>
      <c r="J486" s="101" t="s">
        <v>116</v>
      </c>
    </row>
    <row r="487" spans="1:10" ht="12.75" customHeight="1" x14ac:dyDescent="0.25">
      <c r="A487" s="91" t="s">
        <v>28</v>
      </c>
      <c r="B487" s="100">
        <v>1758.9</v>
      </c>
      <c r="C487" s="100">
        <v>1807.3000000000002</v>
      </c>
      <c r="D487" s="100">
        <v>2028.4</v>
      </c>
      <c r="E487" s="100">
        <v>2453</v>
      </c>
      <c r="F487" s="100">
        <v>2977.7000000000003</v>
      </c>
      <c r="G487" s="97">
        <f>(F487*1.15)*1.1</f>
        <v>3766.7905000000005</v>
      </c>
      <c r="H487" s="97">
        <f>(F487+(F487*0.3))*1.1</f>
        <v>4258.1110000000008</v>
      </c>
      <c r="I487" s="97">
        <f>(F487*1.45)*1.1</f>
        <v>4749.4315000000006</v>
      </c>
      <c r="J487" s="101" t="s">
        <v>116</v>
      </c>
    </row>
    <row r="488" spans="1:10" ht="12.75" customHeight="1" x14ac:dyDescent="0.25">
      <c r="A488" s="91" t="s">
        <v>580</v>
      </c>
      <c r="B488" s="97">
        <v>1320</v>
      </c>
      <c r="C488" s="97">
        <v>1353</v>
      </c>
      <c r="D488" s="97">
        <v>1518</v>
      </c>
      <c r="E488" s="97">
        <v>1837</v>
      </c>
      <c r="F488" s="97">
        <v>2233</v>
      </c>
      <c r="G488" s="97">
        <f t="shared" si="51"/>
        <v>2567.9499999999998</v>
      </c>
      <c r="H488" s="97">
        <f t="shared" si="48"/>
        <v>2902.9</v>
      </c>
      <c r="I488" s="97">
        <f t="shared" si="50"/>
        <v>3237.85</v>
      </c>
      <c r="J488" s="101" t="s">
        <v>116</v>
      </c>
    </row>
    <row r="489" spans="1:10" ht="12.75" customHeight="1" x14ac:dyDescent="0.25">
      <c r="A489" s="91" t="s">
        <v>581</v>
      </c>
      <c r="B489" s="97">
        <v>880</v>
      </c>
      <c r="C489" s="97">
        <v>902</v>
      </c>
      <c r="D489" s="97">
        <v>1023</v>
      </c>
      <c r="E489" s="97">
        <v>1243</v>
      </c>
      <c r="F489" s="97">
        <v>1496</v>
      </c>
      <c r="G489" s="97">
        <f t="shared" si="51"/>
        <v>1720.3999999999999</v>
      </c>
      <c r="H489" s="97">
        <f t="shared" si="48"/>
        <v>1944.8</v>
      </c>
      <c r="I489" s="97">
        <f t="shared" si="50"/>
        <v>2169.1999999999998</v>
      </c>
      <c r="J489" s="101" t="s">
        <v>116</v>
      </c>
    </row>
    <row r="490" spans="1:10" ht="12.75" customHeight="1" x14ac:dyDescent="0.25">
      <c r="A490" s="91" t="s">
        <v>582</v>
      </c>
      <c r="B490" s="97">
        <v>1496</v>
      </c>
      <c r="C490" s="97">
        <v>1540</v>
      </c>
      <c r="D490" s="97">
        <v>1727</v>
      </c>
      <c r="E490" s="97">
        <v>2090</v>
      </c>
      <c r="F490" s="97">
        <v>2530</v>
      </c>
      <c r="G490" s="97">
        <f t="shared" si="51"/>
        <v>2909.5</v>
      </c>
      <c r="H490" s="97">
        <f t="shared" si="48"/>
        <v>3289</v>
      </c>
      <c r="I490" s="97">
        <f t="shared" si="50"/>
        <v>3668.5</v>
      </c>
      <c r="J490" s="101" t="s">
        <v>116</v>
      </c>
    </row>
    <row r="491" spans="1:10" ht="12.75" customHeight="1" x14ac:dyDescent="0.25">
      <c r="A491" s="91" t="s">
        <v>583</v>
      </c>
      <c r="B491" s="97">
        <v>1111</v>
      </c>
      <c r="C491" s="97">
        <v>1144</v>
      </c>
      <c r="D491" s="97">
        <v>1287</v>
      </c>
      <c r="E491" s="97">
        <v>1551</v>
      </c>
      <c r="F491" s="97">
        <v>1892</v>
      </c>
      <c r="G491" s="97">
        <f t="shared" si="51"/>
        <v>2175.7999999999997</v>
      </c>
      <c r="H491" s="97">
        <f t="shared" si="48"/>
        <v>2459.6</v>
      </c>
      <c r="I491" s="97">
        <f t="shared" si="50"/>
        <v>2743.4</v>
      </c>
      <c r="J491" s="101" t="s">
        <v>116</v>
      </c>
    </row>
    <row r="492" spans="1:10" ht="12.75" customHeight="1" x14ac:dyDescent="0.25">
      <c r="A492" s="91" t="s">
        <v>584</v>
      </c>
      <c r="B492" s="97">
        <v>1188</v>
      </c>
      <c r="C492" s="97">
        <v>1221</v>
      </c>
      <c r="D492" s="97">
        <v>1375</v>
      </c>
      <c r="E492" s="97">
        <v>1661</v>
      </c>
      <c r="F492" s="97">
        <v>2013</v>
      </c>
      <c r="G492" s="97">
        <f t="shared" si="51"/>
        <v>2314.9499999999998</v>
      </c>
      <c r="H492" s="97">
        <f t="shared" si="48"/>
        <v>2616.9</v>
      </c>
      <c r="I492" s="97">
        <f t="shared" si="50"/>
        <v>2918.85</v>
      </c>
      <c r="J492" s="101" t="s">
        <v>116</v>
      </c>
    </row>
    <row r="493" spans="1:10" ht="12.75" customHeight="1" x14ac:dyDescent="0.25">
      <c r="A493" s="91" t="s">
        <v>585</v>
      </c>
      <c r="B493" s="100">
        <v>768.9</v>
      </c>
      <c r="C493" s="100">
        <v>773.30000000000007</v>
      </c>
      <c r="D493" s="100">
        <v>1016.4000000000001</v>
      </c>
      <c r="E493" s="100">
        <v>1281.5</v>
      </c>
      <c r="F493" s="100">
        <v>1354.1000000000001</v>
      </c>
      <c r="G493" s="97">
        <f t="shared" ref="G493:G498" si="52">(F493*1.15)*1.1</f>
        <v>1712.9365000000003</v>
      </c>
      <c r="H493" s="97">
        <f t="shared" ref="H493:H498" si="53">(F493+(F493*0.3))*1.1</f>
        <v>1936.3630000000003</v>
      </c>
      <c r="I493" s="97">
        <f t="shared" ref="I493:I498" si="54">(F493*1.45)*1.1</f>
        <v>2159.7895000000003</v>
      </c>
      <c r="J493" s="101" t="s">
        <v>116</v>
      </c>
    </row>
    <row r="494" spans="1:10" ht="12.75" customHeight="1" x14ac:dyDescent="0.25">
      <c r="A494" s="91" t="s">
        <v>586</v>
      </c>
      <c r="B494" s="100">
        <v>764.50000000000011</v>
      </c>
      <c r="C494" s="100">
        <v>768.90000000000009</v>
      </c>
      <c r="D494" s="100">
        <v>1010.9000000000001</v>
      </c>
      <c r="E494" s="100">
        <v>1365.1000000000001</v>
      </c>
      <c r="F494" s="100">
        <v>1450.9</v>
      </c>
      <c r="G494" s="97">
        <f t="shared" si="52"/>
        <v>1835.3885000000002</v>
      </c>
      <c r="H494" s="97">
        <f t="shared" si="53"/>
        <v>2074.7870000000003</v>
      </c>
      <c r="I494" s="97">
        <f t="shared" si="54"/>
        <v>2314.1855000000005</v>
      </c>
      <c r="J494" s="101" t="s">
        <v>116</v>
      </c>
    </row>
    <row r="495" spans="1:10" ht="12.75" customHeight="1" x14ac:dyDescent="0.25">
      <c r="A495" s="91" t="s">
        <v>587</v>
      </c>
      <c r="B495" s="100">
        <v>880.00000000000011</v>
      </c>
      <c r="C495" s="100">
        <v>885.5</v>
      </c>
      <c r="D495" s="100">
        <v>1124.2</v>
      </c>
      <c r="E495" s="100">
        <v>1428.9</v>
      </c>
      <c r="F495" s="100">
        <v>1907.4</v>
      </c>
      <c r="G495" s="97">
        <f t="shared" si="52"/>
        <v>2412.8609999999999</v>
      </c>
      <c r="H495" s="97">
        <f t="shared" si="53"/>
        <v>2727.5819999999999</v>
      </c>
      <c r="I495" s="97">
        <f t="shared" si="54"/>
        <v>3042.3030000000003</v>
      </c>
      <c r="J495" s="101" t="s">
        <v>116</v>
      </c>
    </row>
    <row r="496" spans="1:10" ht="12.75" customHeight="1" x14ac:dyDescent="0.25">
      <c r="A496" s="91" t="s">
        <v>588</v>
      </c>
      <c r="B496" s="100">
        <v>762.30000000000007</v>
      </c>
      <c r="C496" s="100">
        <v>766.7</v>
      </c>
      <c r="D496" s="100">
        <v>973.50000000000011</v>
      </c>
      <c r="E496" s="100">
        <v>1177</v>
      </c>
      <c r="F496" s="100">
        <v>1397</v>
      </c>
      <c r="G496" s="97">
        <f t="shared" si="52"/>
        <v>1767.2050000000002</v>
      </c>
      <c r="H496" s="97">
        <f t="shared" si="53"/>
        <v>1997.71</v>
      </c>
      <c r="I496" s="97">
        <f t="shared" si="54"/>
        <v>2228.2150000000001</v>
      </c>
      <c r="J496" s="101" t="s">
        <v>116</v>
      </c>
    </row>
    <row r="497" spans="1:10" ht="12.75" customHeight="1" x14ac:dyDescent="0.25">
      <c r="A497" s="91" t="s">
        <v>589</v>
      </c>
      <c r="B497" s="100">
        <v>812.90000000000009</v>
      </c>
      <c r="C497" s="100">
        <v>818.40000000000009</v>
      </c>
      <c r="D497" s="100">
        <v>1075.8000000000002</v>
      </c>
      <c r="E497" s="100">
        <v>1430.0000000000002</v>
      </c>
      <c r="F497" s="100">
        <v>1680.8000000000002</v>
      </c>
      <c r="G497" s="97">
        <f t="shared" si="52"/>
        <v>2126.2120000000004</v>
      </c>
      <c r="H497" s="97">
        <f t="shared" si="53"/>
        <v>2403.5440000000003</v>
      </c>
      <c r="I497" s="97">
        <f t="shared" si="54"/>
        <v>2680.8760000000007</v>
      </c>
      <c r="J497" s="101" t="s">
        <v>116</v>
      </c>
    </row>
    <row r="498" spans="1:10" ht="12.75" customHeight="1" x14ac:dyDescent="0.25">
      <c r="A498" s="91" t="s">
        <v>590</v>
      </c>
      <c r="B498" s="100">
        <v>748.00000000000011</v>
      </c>
      <c r="C498" s="100">
        <v>753.50000000000011</v>
      </c>
      <c r="D498" s="100">
        <v>973.50000000000011</v>
      </c>
      <c r="E498" s="100">
        <v>1177</v>
      </c>
      <c r="F498" s="100">
        <v>1296.9000000000001</v>
      </c>
      <c r="G498" s="97">
        <f t="shared" si="52"/>
        <v>1640.5785000000001</v>
      </c>
      <c r="H498" s="97">
        <f t="shared" si="53"/>
        <v>1854.5670000000002</v>
      </c>
      <c r="I498" s="97">
        <f t="shared" si="54"/>
        <v>2068.5555000000004</v>
      </c>
      <c r="J498" s="101" t="s">
        <v>116</v>
      </c>
    </row>
    <row r="499" spans="1:10" ht="12.75" customHeight="1" x14ac:dyDescent="0.25">
      <c r="A499" s="93" t="s">
        <v>591</v>
      </c>
      <c r="B499" s="97">
        <v>781</v>
      </c>
      <c r="C499" s="97">
        <v>935</v>
      </c>
      <c r="D499" s="97">
        <v>1067</v>
      </c>
      <c r="E499" s="97">
        <v>1419</v>
      </c>
      <c r="F499" s="97">
        <v>1727</v>
      </c>
      <c r="G499" s="97">
        <f t="shared" si="51"/>
        <v>1986.05</v>
      </c>
      <c r="H499" s="97">
        <f t="shared" si="48"/>
        <v>2245.1</v>
      </c>
      <c r="I499" s="97">
        <f t="shared" si="50"/>
        <v>2504.15</v>
      </c>
      <c r="J499" s="101" t="s">
        <v>178</v>
      </c>
    </row>
    <row r="500" spans="1:10" ht="12.75" customHeight="1" x14ac:dyDescent="0.25">
      <c r="A500" s="93" t="s">
        <v>592</v>
      </c>
      <c r="B500" s="97">
        <v>825</v>
      </c>
      <c r="C500" s="97">
        <v>979</v>
      </c>
      <c r="D500" s="97">
        <v>1122</v>
      </c>
      <c r="E500" s="97">
        <v>1496</v>
      </c>
      <c r="F500" s="97">
        <v>1815</v>
      </c>
      <c r="G500" s="97">
        <f t="shared" si="51"/>
        <v>2087.25</v>
      </c>
      <c r="H500" s="97">
        <f t="shared" si="48"/>
        <v>2359.5</v>
      </c>
      <c r="I500" s="97">
        <f t="shared" si="50"/>
        <v>2631.75</v>
      </c>
      <c r="J500" s="101" t="s">
        <v>178</v>
      </c>
    </row>
    <row r="501" spans="1:10" ht="12.75" customHeight="1" x14ac:dyDescent="0.25">
      <c r="A501" s="93" t="s">
        <v>593</v>
      </c>
      <c r="B501" s="97">
        <v>1188</v>
      </c>
      <c r="C501" s="97">
        <v>1408</v>
      </c>
      <c r="D501" s="97">
        <v>1617</v>
      </c>
      <c r="E501" s="97">
        <v>2156</v>
      </c>
      <c r="F501" s="97">
        <v>2618</v>
      </c>
      <c r="G501" s="97">
        <f t="shared" si="51"/>
        <v>3010.7</v>
      </c>
      <c r="H501" s="97">
        <f t="shared" si="48"/>
        <v>3403.4</v>
      </c>
      <c r="I501" s="97">
        <f t="shared" si="50"/>
        <v>3796.1</v>
      </c>
      <c r="J501" s="101" t="s">
        <v>178</v>
      </c>
    </row>
    <row r="502" spans="1:10" ht="12.75" customHeight="1" x14ac:dyDescent="0.25">
      <c r="A502" s="93" t="s">
        <v>594</v>
      </c>
      <c r="B502" s="97">
        <v>946</v>
      </c>
      <c r="C502" s="97">
        <v>1122</v>
      </c>
      <c r="D502" s="97">
        <v>1287</v>
      </c>
      <c r="E502" s="97">
        <v>1716</v>
      </c>
      <c r="F502" s="97">
        <v>2079</v>
      </c>
      <c r="G502" s="97">
        <f t="shared" si="51"/>
        <v>2390.85</v>
      </c>
      <c r="H502" s="97">
        <f t="shared" si="48"/>
        <v>2702.7</v>
      </c>
      <c r="I502" s="97">
        <f t="shared" si="50"/>
        <v>3014.5499999999997</v>
      </c>
      <c r="J502" s="101" t="s">
        <v>178</v>
      </c>
    </row>
    <row r="503" spans="1:10" ht="12.75" customHeight="1" x14ac:dyDescent="0.25">
      <c r="A503" s="93" t="s">
        <v>595</v>
      </c>
      <c r="B503" s="97">
        <v>748</v>
      </c>
      <c r="C503" s="97">
        <v>891</v>
      </c>
      <c r="D503" s="97">
        <v>1012</v>
      </c>
      <c r="E503" s="97">
        <v>1364</v>
      </c>
      <c r="F503" s="97">
        <v>1661</v>
      </c>
      <c r="G503" s="97">
        <f t="shared" si="51"/>
        <v>1910.1499999999999</v>
      </c>
      <c r="H503" s="97">
        <f t="shared" si="48"/>
        <v>2159.3000000000002</v>
      </c>
      <c r="I503" s="97">
        <f t="shared" si="50"/>
        <v>2408.4499999999998</v>
      </c>
      <c r="J503" s="101" t="s">
        <v>178</v>
      </c>
    </row>
    <row r="504" spans="1:10" ht="12.75" customHeight="1" x14ac:dyDescent="0.25">
      <c r="A504" s="93" t="s">
        <v>596</v>
      </c>
      <c r="B504" s="97">
        <v>1122</v>
      </c>
      <c r="C504" s="97">
        <v>1342</v>
      </c>
      <c r="D504" s="97">
        <v>1540</v>
      </c>
      <c r="E504" s="97">
        <v>2046</v>
      </c>
      <c r="F504" s="97">
        <v>2486</v>
      </c>
      <c r="G504" s="97">
        <f t="shared" si="51"/>
        <v>2858.8999999999996</v>
      </c>
      <c r="H504" s="97">
        <f t="shared" si="48"/>
        <v>3231.8</v>
      </c>
      <c r="I504" s="97">
        <f t="shared" si="50"/>
        <v>3604.7</v>
      </c>
      <c r="J504" s="101" t="s">
        <v>178</v>
      </c>
    </row>
    <row r="505" spans="1:10" ht="12.75" customHeight="1" x14ac:dyDescent="0.25">
      <c r="A505" s="93" t="s">
        <v>597</v>
      </c>
      <c r="B505" s="97">
        <v>858</v>
      </c>
      <c r="C505" s="97">
        <v>1023</v>
      </c>
      <c r="D505" s="97">
        <v>1177</v>
      </c>
      <c r="E505" s="97">
        <v>1562</v>
      </c>
      <c r="F505" s="97">
        <v>1903</v>
      </c>
      <c r="G505" s="97">
        <f t="shared" si="51"/>
        <v>2188.4499999999998</v>
      </c>
      <c r="H505" s="97">
        <f t="shared" si="48"/>
        <v>2473.9</v>
      </c>
      <c r="I505" s="97">
        <f t="shared" si="50"/>
        <v>2759.35</v>
      </c>
      <c r="J505" s="101" t="s">
        <v>178</v>
      </c>
    </row>
    <row r="506" spans="1:10" ht="12.75" customHeight="1" x14ac:dyDescent="0.25">
      <c r="A506" s="93" t="s">
        <v>598</v>
      </c>
      <c r="B506" s="97">
        <v>1331</v>
      </c>
      <c r="C506" s="97">
        <v>1584</v>
      </c>
      <c r="D506" s="97">
        <v>1815</v>
      </c>
      <c r="E506" s="97">
        <v>2420</v>
      </c>
      <c r="F506" s="97">
        <v>2937</v>
      </c>
      <c r="G506" s="97">
        <f t="shared" si="51"/>
        <v>3377.5499999999997</v>
      </c>
      <c r="H506" s="97">
        <f t="shared" si="48"/>
        <v>3818.1</v>
      </c>
      <c r="I506" s="97">
        <f t="shared" si="50"/>
        <v>4258.6499999999996</v>
      </c>
      <c r="J506" s="101" t="s">
        <v>178</v>
      </c>
    </row>
    <row r="507" spans="1:10" ht="12.75" customHeight="1" x14ac:dyDescent="0.25">
      <c r="A507" s="93" t="s">
        <v>599</v>
      </c>
      <c r="B507" s="97">
        <v>825</v>
      </c>
      <c r="C507" s="97">
        <v>979</v>
      </c>
      <c r="D507" s="97">
        <v>1122</v>
      </c>
      <c r="E507" s="97">
        <v>1496</v>
      </c>
      <c r="F507" s="97">
        <v>1815</v>
      </c>
      <c r="G507" s="97">
        <f t="shared" si="51"/>
        <v>2087.25</v>
      </c>
      <c r="H507" s="97">
        <f t="shared" si="48"/>
        <v>2359.5</v>
      </c>
      <c r="I507" s="97">
        <f t="shared" si="50"/>
        <v>2631.75</v>
      </c>
      <c r="J507" s="101" t="s">
        <v>178</v>
      </c>
    </row>
    <row r="508" spans="1:10" ht="12.75" customHeight="1" x14ac:dyDescent="0.25">
      <c r="A508" s="93" t="s">
        <v>600</v>
      </c>
      <c r="B508" s="97">
        <v>1034</v>
      </c>
      <c r="C508" s="97">
        <v>1232</v>
      </c>
      <c r="D508" s="97">
        <v>1408</v>
      </c>
      <c r="E508" s="97">
        <v>1870</v>
      </c>
      <c r="F508" s="97">
        <v>2277</v>
      </c>
      <c r="G508" s="97">
        <f t="shared" si="51"/>
        <v>2618.5499999999997</v>
      </c>
      <c r="H508" s="97">
        <f t="shared" si="48"/>
        <v>2960.1</v>
      </c>
      <c r="I508" s="97">
        <f t="shared" si="50"/>
        <v>3301.65</v>
      </c>
      <c r="J508" s="101" t="s">
        <v>178</v>
      </c>
    </row>
    <row r="509" spans="1:10" ht="12.75" customHeight="1" x14ac:dyDescent="0.25">
      <c r="A509" s="93" t="s">
        <v>601</v>
      </c>
      <c r="B509" s="103">
        <v>990</v>
      </c>
      <c r="C509" s="103">
        <v>1177</v>
      </c>
      <c r="D509" s="103">
        <v>1353</v>
      </c>
      <c r="E509" s="103">
        <v>1804</v>
      </c>
      <c r="F509" s="103">
        <v>2189</v>
      </c>
      <c r="G509" s="97">
        <f t="shared" si="51"/>
        <v>2517.35</v>
      </c>
      <c r="H509" s="97">
        <f t="shared" si="48"/>
        <v>2845.7</v>
      </c>
      <c r="I509" s="97">
        <f t="shared" si="50"/>
        <v>3174.0499999999997</v>
      </c>
      <c r="J509" s="101" t="s">
        <v>178</v>
      </c>
    </row>
    <row r="510" spans="1:10" ht="12.75" customHeight="1" x14ac:dyDescent="0.25">
      <c r="A510" s="93" t="s">
        <v>602</v>
      </c>
      <c r="B510" s="103">
        <v>891</v>
      </c>
      <c r="C510" s="103">
        <v>1067</v>
      </c>
      <c r="D510" s="103">
        <v>1221</v>
      </c>
      <c r="E510" s="103">
        <v>1628</v>
      </c>
      <c r="F510" s="103">
        <v>1980</v>
      </c>
      <c r="G510" s="97">
        <f t="shared" si="51"/>
        <v>2277</v>
      </c>
      <c r="H510" s="97">
        <f t="shared" si="48"/>
        <v>2574</v>
      </c>
      <c r="I510" s="97">
        <f t="shared" si="50"/>
        <v>2871</v>
      </c>
      <c r="J510" s="101" t="s">
        <v>178</v>
      </c>
    </row>
    <row r="511" spans="1:10" ht="12.75" customHeight="1" x14ac:dyDescent="0.25">
      <c r="A511" s="93" t="s">
        <v>603</v>
      </c>
      <c r="B511" s="103">
        <v>891</v>
      </c>
      <c r="C511" s="103">
        <v>1067</v>
      </c>
      <c r="D511" s="103">
        <v>1221</v>
      </c>
      <c r="E511" s="103">
        <v>1628</v>
      </c>
      <c r="F511" s="103">
        <v>1980</v>
      </c>
      <c r="G511" s="97">
        <f t="shared" si="51"/>
        <v>2277</v>
      </c>
      <c r="H511" s="97">
        <f t="shared" si="48"/>
        <v>2574</v>
      </c>
      <c r="I511" s="97">
        <f t="shared" si="50"/>
        <v>2871</v>
      </c>
      <c r="J511" s="101" t="s">
        <v>178</v>
      </c>
    </row>
    <row r="512" spans="1:10" ht="12.75" customHeight="1" x14ac:dyDescent="0.25">
      <c r="A512" s="93" t="s">
        <v>604</v>
      </c>
      <c r="B512" s="103">
        <v>891</v>
      </c>
      <c r="C512" s="103">
        <v>1067</v>
      </c>
      <c r="D512" s="103">
        <v>1221</v>
      </c>
      <c r="E512" s="103">
        <v>1628</v>
      </c>
      <c r="F512" s="103">
        <v>1980</v>
      </c>
      <c r="G512" s="97">
        <f t="shared" si="51"/>
        <v>2277</v>
      </c>
      <c r="H512" s="97">
        <f t="shared" si="48"/>
        <v>2574</v>
      </c>
      <c r="I512" s="97">
        <f t="shared" si="50"/>
        <v>2871</v>
      </c>
      <c r="J512" s="101" t="s">
        <v>178</v>
      </c>
    </row>
    <row r="513" spans="1:10" ht="12.75" customHeight="1" x14ac:dyDescent="0.25">
      <c r="A513" s="93" t="s">
        <v>605</v>
      </c>
      <c r="B513" s="103">
        <v>891</v>
      </c>
      <c r="C513" s="103">
        <v>1067</v>
      </c>
      <c r="D513" s="103">
        <v>1221</v>
      </c>
      <c r="E513" s="103">
        <v>1628</v>
      </c>
      <c r="F513" s="103">
        <v>1980</v>
      </c>
      <c r="G513" s="97">
        <f t="shared" si="51"/>
        <v>2277</v>
      </c>
      <c r="H513" s="97">
        <f t="shared" si="48"/>
        <v>2574</v>
      </c>
      <c r="I513" s="97">
        <f t="shared" si="50"/>
        <v>2871</v>
      </c>
      <c r="J513" s="101" t="s">
        <v>178</v>
      </c>
    </row>
    <row r="514" spans="1:10" ht="12.75" customHeight="1" x14ac:dyDescent="0.25">
      <c r="A514" s="93" t="s">
        <v>8</v>
      </c>
      <c r="B514" s="103">
        <v>885.50000000000011</v>
      </c>
      <c r="C514" s="103">
        <v>1057.1000000000001</v>
      </c>
      <c r="D514" s="103">
        <v>1210</v>
      </c>
      <c r="E514" s="103">
        <v>1609.3000000000002</v>
      </c>
      <c r="F514" s="103">
        <v>1956.9</v>
      </c>
      <c r="G514" s="97">
        <f>(F514*1.15)*1.1</f>
        <v>2475.4785000000002</v>
      </c>
      <c r="H514" s="97">
        <f>(F514+(F514*0.3))*1.1</f>
        <v>2798.3670000000006</v>
      </c>
      <c r="I514" s="97">
        <f>(F514*1.45)*1.1</f>
        <v>3121.2555000000002</v>
      </c>
      <c r="J514" s="101" t="s">
        <v>155</v>
      </c>
    </row>
    <row r="515" spans="1:10" ht="12.75" customHeight="1" x14ac:dyDescent="0.25">
      <c r="A515" s="91" t="s">
        <v>606</v>
      </c>
      <c r="B515" s="100">
        <v>762.30000000000007</v>
      </c>
      <c r="C515" s="100">
        <v>766.7</v>
      </c>
      <c r="D515" s="100">
        <v>973.50000000000011</v>
      </c>
      <c r="E515" s="100">
        <v>1365.1000000000001</v>
      </c>
      <c r="F515" s="100">
        <v>1397</v>
      </c>
      <c r="G515" s="97">
        <f>(F515*1.15)*1.1</f>
        <v>1767.2050000000002</v>
      </c>
      <c r="H515" s="97">
        <f>(F515+(F515*0.3))*1.1</f>
        <v>1997.71</v>
      </c>
      <c r="I515" s="97">
        <f>(F515*1.45)*1.1</f>
        <v>2228.2150000000001</v>
      </c>
      <c r="J515" s="101" t="s">
        <v>116</v>
      </c>
    </row>
    <row r="516" spans="1:10" ht="12.75" customHeight="1" x14ac:dyDescent="0.25">
      <c r="A516" s="91" t="s">
        <v>607</v>
      </c>
      <c r="B516" s="100">
        <v>735.90000000000009</v>
      </c>
      <c r="C516" s="100">
        <v>741.40000000000009</v>
      </c>
      <c r="D516" s="100">
        <v>973.50000000000011</v>
      </c>
      <c r="E516" s="100">
        <v>1318.9</v>
      </c>
      <c r="F516" s="100">
        <v>1397</v>
      </c>
      <c r="G516" s="97">
        <f>(F516*1.15)*1.1</f>
        <v>1767.2050000000002</v>
      </c>
      <c r="H516" s="97">
        <f>(F516+(F516*0.3))*1.1</f>
        <v>1997.71</v>
      </c>
      <c r="I516" s="97">
        <f>(F516*1.45)*1.1</f>
        <v>2228.2150000000001</v>
      </c>
      <c r="J516" s="101" t="s">
        <v>116</v>
      </c>
    </row>
    <row r="517" spans="1:10" ht="12.75" customHeight="1" x14ac:dyDescent="0.25">
      <c r="A517" s="91" t="s">
        <v>608</v>
      </c>
      <c r="B517" s="100">
        <v>762.30000000000007</v>
      </c>
      <c r="C517" s="100">
        <v>766.7</v>
      </c>
      <c r="D517" s="100">
        <v>973.50000000000011</v>
      </c>
      <c r="E517" s="100">
        <v>1326.6000000000001</v>
      </c>
      <c r="F517" s="100">
        <v>1397</v>
      </c>
      <c r="G517" s="97">
        <f>(F517*1.15)*1.1</f>
        <v>1767.2050000000002</v>
      </c>
      <c r="H517" s="97">
        <f>(F517+(F517*0.3))*1.1</f>
        <v>1997.71</v>
      </c>
      <c r="I517" s="97">
        <f>(F517*1.45)*1.1</f>
        <v>2228.2150000000001</v>
      </c>
      <c r="J517" s="101" t="s">
        <v>116</v>
      </c>
    </row>
    <row r="518" spans="1:10" ht="12.75" customHeight="1" x14ac:dyDescent="0.25">
      <c r="A518" s="91" t="s">
        <v>15</v>
      </c>
      <c r="B518" s="100">
        <v>1758.9</v>
      </c>
      <c r="C518" s="100">
        <v>1807.3000000000002</v>
      </c>
      <c r="D518" s="100">
        <v>2028.4</v>
      </c>
      <c r="E518" s="100">
        <v>2453</v>
      </c>
      <c r="F518" s="100">
        <v>2977.7000000000003</v>
      </c>
      <c r="G518" s="97">
        <f>(F518*1.15)*1.1</f>
        <v>3766.7905000000005</v>
      </c>
      <c r="H518" s="97">
        <f>(F518+(F518*0.3))*1.1</f>
        <v>4258.1110000000008</v>
      </c>
      <c r="I518" s="97">
        <f>(F518*1.45)*1.1</f>
        <v>4749.4315000000006</v>
      </c>
      <c r="J518" s="101" t="s">
        <v>116</v>
      </c>
    </row>
    <row r="519" spans="1:10" ht="12.75" customHeight="1" x14ac:dyDescent="0.25">
      <c r="A519" s="91" t="s">
        <v>609</v>
      </c>
      <c r="B519" s="100">
        <v>1441</v>
      </c>
      <c r="C519" s="100">
        <v>1485</v>
      </c>
      <c r="D519" s="100">
        <v>1661</v>
      </c>
      <c r="E519" s="100">
        <v>2013</v>
      </c>
      <c r="F519" s="100">
        <v>2442</v>
      </c>
      <c r="G519" s="97">
        <f t="shared" si="51"/>
        <v>2808.2999999999997</v>
      </c>
      <c r="H519" s="97">
        <f t="shared" ref="H519:H559" si="55">F519+(F519*0.3)</f>
        <v>3174.6</v>
      </c>
      <c r="I519" s="97">
        <f t="shared" ref="I519:I530" si="56">F519*1.45</f>
        <v>3540.9</v>
      </c>
      <c r="J519" s="101" t="s">
        <v>116</v>
      </c>
    </row>
    <row r="520" spans="1:10" ht="12.75" customHeight="1" x14ac:dyDescent="0.25">
      <c r="A520" s="91" t="s">
        <v>610</v>
      </c>
      <c r="B520" s="100">
        <v>1650</v>
      </c>
      <c r="C520" s="100">
        <v>1694</v>
      </c>
      <c r="D520" s="100">
        <v>1903</v>
      </c>
      <c r="E520" s="100">
        <v>2299</v>
      </c>
      <c r="F520" s="100">
        <v>2794</v>
      </c>
      <c r="G520" s="97">
        <f t="shared" si="51"/>
        <v>3213.1</v>
      </c>
      <c r="H520" s="97">
        <f t="shared" si="55"/>
        <v>3632.2</v>
      </c>
      <c r="I520" s="97">
        <f t="shared" si="56"/>
        <v>4051.2999999999997</v>
      </c>
      <c r="J520" s="101" t="s">
        <v>116</v>
      </c>
    </row>
    <row r="521" spans="1:10" ht="12.75" customHeight="1" x14ac:dyDescent="0.25">
      <c r="A521" s="91" t="s">
        <v>611</v>
      </c>
      <c r="B521" s="100">
        <v>1738</v>
      </c>
      <c r="C521" s="100">
        <v>1782</v>
      </c>
      <c r="D521" s="100">
        <v>2002</v>
      </c>
      <c r="E521" s="100">
        <v>2420</v>
      </c>
      <c r="F521" s="100">
        <v>2937</v>
      </c>
      <c r="G521" s="97">
        <f t="shared" si="51"/>
        <v>3377.5499999999997</v>
      </c>
      <c r="H521" s="97">
        <f t="shared" si="55"/>
        <v>3818.1</v>
      </c>
      <c r="I521" s="97">
        <f t="shared" si="56"/>
        <v>4258.6499999999996</v>
      </c>
      <c r="J521" s="101" t="s">
        <v>116</v>
      </c>
    </row>
    <row r="522" spans="1:10" ht="12.75" customHeight="1" x14ac:dyDescent="0.25">
      <c r="A522" s="91" t="s">
        <v>612</v>
      </c>
      <c r="B522" s="100">
        <v>1793</v>
      </c>
      <c r="C522" s="100">
        <v>1837</v>
      </c>
      <c r="D522" s="100">
        <v>2068</v>
      </c>
      <c r="E522" s="100">
        <v>2497</v>
      </c>
      <c r="F522" s="100">
        <v>3036</v>
      </c>
      <c r="G522" s="97">
        <f t="shared" si="51"/>
        <v>3491.3999999999996</v>
      </c>
      <c r="H522" s="97">
        <f t="shared" si="55"/>
        <v>3946.8</v>
      </c>
      <c r="I522" s="97">
        <f t="shared" si="56"/>
        <v>4402.2</v>
      </c>
      <c r="J522" s="101" t="s">
        <v>116</v>
      </c>
    </row>
    <row r="523" spans="1:10" ht="12.75" customHeight="1" x14ac:dyDescent="0.25">
      <c r="A523" s="91" t="s">
        <v>22</v>
      </c>
      <c r="B523" s="100">
        <v>1758.9</v>
      </c>
      <c r="C523" s="100">
        <v>1807.3000000000002</v>
      </c>
      <c r="D523" s="100">
        <v>2028.4</v>
      </c>
      <c r="E523" s="100">
        <v>2453</v>
      </c>
      <c r="F523" s="100">
        <v>2977.7000000000003</v>
      </c>
      <c r="G523" s="97">
        <f>(F523*1.15)*1.1</f>
        <v>3766.7905000000005</v>
      </c>
      <c r="H523" s="97">
        <f>(F523+(F523*0.3))*1.1</f>
        <v>4258.1110000000008</v>
      </c>
      <c r="I523" s="97">
        <f>(F523*1.45)*1.1</f>
        <v>4749.4315000000006</v>
      </c>
      <c r="J523" s="101" t="s">
        <v>116</v>
      </c>
    </row>
    <row r="524" spans="1:10" ht="12.75" customHeight="1" x14ac:dyDescent="0.25">
      <c r="A524" s="91" t="s">
        <v>613</v>
      </c>
      <c r="B524" s="97">
        <v>1287</v>
      </c>
      <c r="C524" s="97">
        <v>1320</v>
      </c>
      <c r="D524" s="97">
        <v>1485</v>
      </c>
      <c r="E524" s="97">
        <v>1793</v>
      </c>
      <c r="F524" s="97">
        <v>2178</v>
      </c>
      <c r="G524" s="97">
        <f t="shared" si="51"/>
        <v>2504.6999999999998</v>
      </c>
      <c r="H524" s="97">
        <f t="shared" si="55"/>
        <v>2831.4</v>
      </c>
      <c r="I524" s="97">
        <f t="shared" si="56"/>
        <v>3158.1</v>
      </c>
      <c r="J524" s="101" t="s">
        <v>116</v>
      </c>
    </row>
    <row r="525" spans="1:10" ht="12.75" customHeight="1" x14ac:dyDescent="0.25">
      <c r="A525" s="91" t="s">
        <v>614</v>
      </c>
      <c r="B525" s="97">
        <v>1254</v>
      </c>
      <c r="C525" s="97">
        <v>1298</v>
      </c>
      <c r="D525" s="97">
        <v>1452</v>
      </c>
      <c r="E525" s="97">
        <v>1760</v>
      </c>
      <c r="F525" s="97">
        <v>2134</v>
      </c>
      <c r="G525" s="97">
        <f t="shared" si="51"/>
        <v>2454.1</v>
      </c>
      <c r="H525" s="97">
        <f t="shared" si="55"/>
        <v>2774.2</v>
      </c>
      <c r="I525" s="97">
        <f t="shared" si="56"/>
        <v>3094.2999999999997</v>
      </c>
      <c r="J525" s="101" t="s">
        <v>116</v>
      </c>
    </row>
    <row r="526" spans="1:10" ht="12.75" customHeight="1" x14ac:dyDescent="0.25">
      <c r="A526" s="91" t="s">
        <v>615</v>
      </c>
      <c r="B526" s="97">
        <v>1375</v>
      </c>
      <c r="C526" s="97">
        <v>1408</v>
      </c>
      <c r="D526" s="97">
        <v>1584</v>
      </c>
      <c r="E526" s="97">
        <v>1914</v>
      </c>
      <c r="F526" s="97">
        <v>2321</v>
      </c>
      <c r="G526" s="97">
        <f t="shared" si="51"/>
        <v>2669.1499999999996</v>
      </c>
      <c r="H526" s="97">
        <f t="shared" si="55"/>
        <v>3017.3</v>
      </c>
      <c r="I526" s="97">
        <f t="shared" si="56"/>
        <v>3365.45</v>
      </c>
      <c r="J526" s="101" t="s">
        <v>116</v>
      </c>
    </row>
    <row r="527" spans="1:10" ht="12.75" customHeight="1" x14ac:dyDescent="0.25">
      <c r="A527" s="91" t="s">
        <v>616</v>
      </c>
      <c r="B527" s="97">
        <v>1771</v>
      </c>
      <c r="C527" s="97">
        <v>1815</v>
      </c>
      <c r="D527" s="97">
        <v>2046</v>
      </c>
      <c r="E527" s="97">
        <v>2475</v>
      </c>
      <c r="F527" s="97">
        <v>3003</v>
      </c>
      <c r="G527" s="97">
        <f t="shared" si="51"/>
        <v>3453.45</v>
      </c>
      <c r="H527" s="97">
        <f>F527+(F527*0.3)</f>
        <v>3903.9</v>
      </c>
      <c r="I527" s="97">
        <f t="shared" si="56"/>
        <v>4354.3499999999995</v>
      </c>
      <c r="J527" s="101" t="s">
        <v>116</v>
      </c>
    </row>
    <row r="528" spans="1:10" ht="12.75" customHeight="1" x14ac:dyDescent="0.25">
      <c r="A528" s="91" t="s">
        <v>617</v>
      </c>
      <c r="B528" s="97">
        <v>1287</v>
      </c>
      <c r="C528" s="97">
        <v>1320</v>
      </c>
      <c r="D528" s="97">
        <v>1485</v>
      </c>
      <c r="E528" s="97">
        <v>1793</v>
      </c>
      <c r="F528" s="97">
        <v>2178</v>
      </c>
      <c r="G528" s="97">
        <f t="shared" si="51"/>
        <v>2504.6999999999998</v>
      </c>
      <c r="H528" s="97">
        <f t="shared" si="55"/>
        <v>2831.4</v>
      </c>
      <c r="I528" s="97">
        <f t="shared" si="56"/>
        <v>3158.1</v>
      </c>
      <c r="J528" s="101" t="s">
        <v>116</v>
      </c>
    </row>
    <row r="529" spans="1:10" ht="12.75" customHeight="1" x14ac:dyDescent="0.25">
      <c r="A529" s="91" t="s">
        <v>618</v>
      </c>
      <c r="B529" s="97">
        <v>1595</v>
      </c>
      <c r="C529" s="97">
        <v>1639</v>
      </c>
      <c r="D529" s="97">
        <v>1848</v>
      </c>
      <c r="E529" s="97">
        <v>2233</v>
      </c>
      <c r="F529" s="97">
        <v>2706</v>
      </c>
      <c r="G529" s="97">
        <f t="shared" si="51"/>
        <v>3111.8999999999996</v>
      </c>
      <c r="H529" s="97">
        <f t="shared" si="55"/>
        <v>3517.8</v>
      </c>
      <c r="I529" s="97">
        <f t="shared" si="56"/>
        <v>3923.7</v>
      </c>
      <c r="J529" s="101" t="s">
        <v>116</v>
      </c>
    </row>
    <row r="530" spans="1:10" ht="12.75" customHeight="1" x14ac:dyDescent="0.25">
      <c r="A530" s="91" t="s">
        <v>619</v>
      </c>
      <c r="B530" s="97">
        <v>1111</v>
      </c>
      <c r="C530" s="97">
        <v>1144</v>
      </c>
      <c r="D530" s="97">
        <v>1287</v>
      </c>
      <c r="E530" s="97">
        <v>1551</v>
      </c>
      <c r="F530" s="97">
        <v>1892</v>
      </c>
      <c r="G530" s="97">
        <f t="shared" si="51"/>
        <v>2175.7999999999997</v>
      </c>
      <c r="H530" s="97">
        <f t="shared" si="55"/>
        <v>2459.6</v>
      </c>
      <c r="I530" s="97">
        <f t="shared" si="56"/>
        <v>2743.4</v>
      </c>
      <c r="J530" s="101" t="s">
        <v>116</v>
      </c>
    </row>
    <row r="531" spans="1:10" ht="12.75" customHeight="1" x14ac:dyDescent="0.25">
      <c r="A531" s="91" t="s">
        <v>620</v>
      </c>
      <c r="B531" s="100">
        <v>772.2</v>
      </c>
      <c r="C531" s="100">
        <v>777.7</v>
      </c>
      <c r="D531" s="100">
        <v>1021.9000000000001</v>
      </c>
      <c r="E531" s="100">
        <v>1280.4000000000001</v>
      </c>
      <c r="F531" s="100">
        <v>1683.0000000000002</v>
      </c>
      <c r="G531" s="97">
        <f t="shared" ref="G531:G551" si="57">(F531*1.15)*1.1</f>
        <v>2128.9950000000003</v>
      </c>
      <c r="H531" s="97">
        <f t="shared" ref="H531:H551" si="58">(F531+(F531*0.3))*1.1</f>
        <v>2406.6900000000005</v>
      </c>
      <c r="I531" s="97">
        <f t="shared" ref="I531:I551" si="59">(F531*1.45)*1.1</f>
        <v>2684.3850000000007</v>
      </c>
      <c r="J531" s="101" t="s">
        <v>116</v>
      </c>
    </row>
    <row r="532" spans="1:10" ht="12.75" customHeight="1" x14ac:dyDescent="0.25">
      <c r="A532" s="91" t="s">
        <v>621</v>
      </c>
      <c r="B532" s="100">
        <v>735.90000000000009</v>
      </c>
      <c r="C532" s="100">
        <v>741.40000000000009</v>
      </c>
      <c r="D532" s="100">
        <v>973.50000000000011</v>
      </c>
      <c r="E532" s="100">
        <v>1177</v>
      </c>
      <c r="F532" s="100">
        <v>1387.1000000000001</v>
      </c>
      <c r="G532" s="97">
        <f t="shared" si="57"/>
        <v>1754.6815000000001</v>
      </c>
      <c r="H532" s="97">
        <f t="shared" si="58"/>
        <v>1983.5530000000003</v>
      </c>
      <c r="I532" s="97">
        <f t="shared" si="59"/>
        <v>2212.4245000000001</v>
      </c>
      <c r="J532" s="101" t="s">
        <v>116</v>
      </c>
    </row>
    <row r="533" spans="1:10" ht="12.75" customHeight="1" x14ac:dyDescent="0.25">
      <c r="A533" s="91" t="s">
        <v>622</v>
      </c>
      <c r="B533" s="100">
        <v>770.00000000000011</v>
      </c>
      <c r="C533" s="100">
        <v>774.40000000000009</v>
      </c>
      <c r="D533" s="100">
        <v>994.40000000000009</v>
      </c>
      <c r="E533" s="100">
        <v>1202.3000000000002</v>
      </c>
      <c r="F533" s="100">
        <v>1380.5</v>
      </c>
      <c r="G533" s="97">
        <f t="shared" si="57"/>
        <v>1746.3325</v>
      </c>
      <c r="H533" s="97">
        <f t="shared" si="58"/>
        <v>1974.1150000000002</v>
      </c>
      <c r="I533" s="97">
        <f t="shared" si="59"/>
        <v>2201.8975</v>
      </c>
      <c r="J533" s="101" t="s">
        <v>155</v>
      </c>
    </row>
    <row r="534" spans="1:10" ht="12.75" customHeight="1" x14ac:dyDescent="0.25">
      <c r="A534" s="91" t="s">
        <v>623</v>
      </c>
      <c r="B534" s="100">
        <v>783.2</v>
      </c>
      <c r="C534" s="100">
        <v>832.7</v>
      </c>
      <c r="D534" s="100">
        <v>973.50000000000011</v>
      </c>
      <c r="E534" s="100">
        <v>1262.8000000000002</v>
      </c>
      <c r="F534" s="100">
        <v>1641.2</v>
      </c>
      <c r="G534" s="97">
        <f t="shared" si="57"/>
        <v>2076.1179999999999</v>
      </c>
      <c r="H534" s="97">
        <f t="shared" si="58"/>
        <v>2346.9160000000002</v>
      </c>
      <c r="I534" s="97">
        <f t="shared" si="59"/>
        <v>2617.7139999999999</v>
      </c>
      <c r="J534" s="101" t="s">
        <v>116</v>
      </c>
    </row>
    <row r="535" spans="1:10" ht="12.75" customHeight="1" x14ac:dyDescent="0.25">
      <c r="A535" s="91" t="s">
        <v>624</v>
      </c>
      <c r="B535" s="100">
        <v>764.50000000000011</v>
      </c>
      <c r="C535" s="100">
        <v>770.00000000000011</v>
      </c>
      <c r="D535" s="100">
        <v>976.80000000000007</v>
      </c>
      <c r="E535" s="100">
        <v>1236.4000000000001</v>
      </c>
      <c r="F535" s="100">
        <v>1401.4</v>
      </c>
      <c r="G535" s="97">
        <f t="shared" si="57"/>
        <v>1772.771</v>
      </c>
      <c r="H535" s="97">
        <f t="shared" si="58"/>
        <v>2004.0020000000004</v>
      </c>
      <c r="I535" s="97">
        <f t="shared" si="59"/>
        <v>2235.2330000000002</v>
      </c>
      <c r="J535" s="101" t="s">
        <v>116</v>
      </c>
    </row>
    <row r="536" spans="1:10" ht="12.75" customHeight="1" x14ac:dyDescent="0.25">
      <c r="A536" s="91" t="s">
        <v>625</v>
      </c>
      <c r="B536" s="100">
        <v>800.80000000000007</v>
      </c>
      <c r="C536" s="100">
        <v>805.2</v>
      </c>
      <c r="D536" s="100">
        <v>973.50000000000011</v>
      </c>
      <c r="E536" s="100">
        <v>1291.4000000000001</v>
      </c>
      <c r="F536" s="100">
        <v>1652.2</v>
      </c>
      <c r="G536" s="97">
        <f t="shared" si="57"/>
        <v>2090.0330000000004</v>
      </c>
      <c r="H536" s="97">
        <f t="shared" si="58"/>
        <v>2362.6460000000002</v>
      </c>
      <c r="I536" s="97">
        <f t="shared" si="59"/>
        <v>2635.2590000000005</v>
      </c>
      <c r="J536" s="101" t="s">
        <v>116</v>
      </c>
    </row>
    <row r="537" spans="1:10" ht="12.75" customHeight="1" x14ac:dyDescent="0.25">
      <c r="A537" s="91" t="s">
        <v>626</v>
      </c>
      <c r="B537" s="100">
        <v>762.30000000000007</v>
      </c>
      <c r="C537" s="100">
        <v>766.7</v>
      </c>
      <c r="D537" s="100">
        <v>973.50000000000011</v>
      </c>
      <c r="E537" s="100">
        <v>1274.9000000000001</v>
      </c>
      <c r="F537" s="100">
        <v>1379.4</v>
      </c>
      <c r="G537" s="97">
        <f t="shared" si="57"/>
        <v>1744.941</v>
      </c>
      <c r="H537" s="97">
        <f t="shared" si="58"/>
        <v>1972.5420000000001</v>
      </c>
      <c r="I537" s="97">
        <f t="shared" si="59"/>
        <v>2200.1430000000005</v>
      </c>
      <c r="J537" s="101" t="s">
        <v>116</v>
      </c>
    </row>
    <row r="538" spans="1:10" ht="13.5" customHeight="1" x14ac:dyDescent="0.25">
      <c r="A538" s="91" t="s">
        <v>627</v>
      </c>
      <c r="B538" s="100">
        <v>762.30000000000007</v>
      </c>
      <c r="C538" s="100">
        <v>766.7</v>
      </c>
      <c r="D538" s="100">
        <v>973.50000000000011</v>
      </c>
      <c r="E538" s="100">
        <v>1226.5</v>
      </c>
      <c r="F538" s="100">
        <v>1296.9000000000001</v>
      </c>
      <c r="G538" s="97">
        <f t="shared" si="57"/>
        <v>1640.5785000000001</v>
      </c>
      <c r="H538" s="97">
        <f t="shared" si="58"/>
        <v>1854.5670000000002</v>
      </c>
      <c r="I538" s="97">
        <f t="shared" si="59"/>
        <v>2068.5555000000004</v>
      </c>
      <c r="J538" s="101" t="s">
        <v>116</v>
      </c>
    </row>
    <row r="539" spans="1:10" ht="12.75" customHeight="1" x14ac:dyDescent="0.25">
      <c r="A539" s="91" t="s">
        <v>628</v>
      </c>
      <c r="B539" s="100">
        <v>939.40000000000009</v>
      </c>
      <c r="C539" s="100">
        <v>946.00000000000011</v>
      </c>
      <c r="D539" s="100">
        <v>1096.7</v>
      </c>
      <c r="E539" s="100">
        <v>1460.8000000000002</v>
      </c>
      <c r="F539" s="100">
        <v>1782.0000000000002</v>
      </c>
      <c r="G539" s="97">
        <f t="shared" si="57"/>
        <v>2254.2300000000005</v>
      </c>
      <c r="H539" s="97">
        <f t="shared" si="58"/>
        <v>2548.2600000000007</v>
      </c>
      <c r="I539" s="97">
        <f t="shared" si="59"/>
        <v>2842.2900000000004</v>
      </c>
      <c r="J539" s="101" t="s">
        <v>116</v>
      </c>
    </row>
    <row r="540" spans="1:10" ht="12.75" customHeight="1" x14ac:dyDescent="0.25">
      <c r="A540" s="91" t="s">
        <v>629</v>
      </c>
      <c r="B540" s="100">
        <v>1012.0000000000001</v>
      </c>
      <c r="C540" s="100">
        <v>1018.6000000000001</v>
      </c>
      <c r="D540" s="100">
        <v>1174.8000000000002</v>
      </c>
      <c r="E540" s="100">
        <v>1557.6000000000001</v>
      </c>
      <c r="F540" s="100">
        <v>1620.3000000000002</v>
      </c>
      <c r="G540" s="97">
        <f t="shared" si="57"/>
        <v>2049.6795000000002</v>
      </c>
      <c r="H540" s="97">
        <f t="shared" si="58"/>
        <v>2317.0290000000005</v>
      </c>
      <c r="I540" s="97">
        <f t="shared" si="59"/>
        <v>2584.3785000000007</v>
      </c>
      <c r="J540" s="101" t="s">
        <v>116</v>
      </c>
    </row>
    <row r="541" spans="1:10" ht="12.75" customHeight="1" x14ac:dyDescent="0.25">
      <c r="A541" s="91" t="s">
        <v>630</v>
      </c>
      <c r="B541" s="100">
        <v>833.80000000000007</v>
      </c>
      <c r="C541" s="100">
        <v>864.6</v>
      </c>
      <c r="D541" s="100">
        <v>973.50000000000011</v>
      </c>
      <c r="E541" s="100">
        <v>1214.4000000000001</v>
      </c>
      <c r="F541" s="100">
        <v>1493.8000000000002</v>
      </c>
      <c r="G541" s="97">
        <f t="shared" si="57"/>
        <v>1889.6570000000004</v>
      </c>
      <c r="H541" s="97">
        <f t="shared" si="58"/>
        <v>2136.1340000000005</v>
      </c>
      <c r="I541" s="97">
        <f t="shared" si="59"/>
        <v>2382.6110000000003</v>
      </c>
      <c r="J541" s="101" t="s">
        <v>116</v>
      </c>
    </row>
    <row r="542" spans="1:10" ht="12.75" customHeight="1" x14ac:dyDescent="0.25">
      <c r="A542" s="91" t="s">
        <v>631</v>
      </c>
      <c r="B542" s="100">
        <v>735.90000000000009</v>
      </c>
      <c r="C542" s="100">
        <v>741.40000000000009</v>
      </c>
      <c r="D542" s="100">
        <v>973.50000000000011</v>
      </c>
      <c r="E542" s="100">
        <v>1359.6000000000001</v>
      </c>
      <c r="F542" s="100">
        <v>1480.6000000000001</v>
      </c>
      <c r="G542" s="97">
        <f t="shared" si="57"/>
        <v>1872.9590000000003</v>
      </c>
      <c r="H542" s="97">
        <f t="shared" si="58"/>
        <v>2117.2580000000003</v>
      </c>
      <c r="I542" s="97">
        <f t="shared" si="59"/>
        <v>2361.5570000000007</v>
      </c>
      <c r="J542" s="101" t="s">
        <v>116</v>
      </c>
    </row>
    <row r="543" spans="1:10" ht="12.75" customHeight="1" x14ac:dyDescent="0.25">
      <c r="A543" s="91" t="s">
        <v>632</v>
      </c>
      <c r="B543" s="100">
        <v>833.80000000000007</v>
      </c>
      <c r="C543" s="100">
        <v>866.80000000000007</v>
      </c>
      <c r="D543" s="100">
        <v>973.50000000000011</v>
      </c>
      <c r="E543" s="100">
        <v>1371.7</v>
      </c>
      <c r="F543" s="100">
        <v>1652.2</v>
      </c>
      <c r="G543" s="97">
        <f t="shared" si="57"/>
        <v>2090.0330000000004</v>
      </c>
      <c r="H543" s="97">
        <f t="shared" si="58"/>
        <v>2362.6460000000002</v>
      </c>
      <c r="I543" s="97">
        <f t="shared" si="59"/>
        <v>2635.2590000000005</v>
      </c>
      <c r="J543" s="101" t="s">
        <v>116</v>
      </c>
    </row>
    <row r="544" spans="1:10" ht="12.75" customHeight="1" x14ac:dyDescent="0.25">
      <c r="A544" s="91" t="s">
        <v>633</v>
      </c>
      <c r="B544" s="100">
        <v>735.90000000000009</v>
      </c>
      <c r="C544" s="100">
        <v>741.40000000000009</v>
      </c>
      <c r="D544" s="100">
        <v>973.50000000000011</v>
      </c>
      <c r="E544" s="100">
        <v>1218.8000000000002</v>
      </c>
      <c r="F544" s="100">
        <v>1296.9000000000001</v>
      </c>
      <c r="G544" s="97">
        <f t="shared" si="57"/>
        <v>1640.5785000000001</v>
      </c>
      <c r="H544" s="97">
        <f t="shared" si="58"/>
        <v>1854.5670000000002</v>
      </c>
      <c r="I544" s="97">
        <f t="shared" si="59"/>
        <v>2068.5555000000004</v>
      </c>
      <c r="J544" s="101" t="s">
        <v>116</v>
      </c>
    </row>
    <row r="545" spans="1:10" ht="12.75" customHeight="1" x14ac:dyDescent="0.25">
      <c r="A545" s="91" t="s">
        <v>634</v>
      </c>
      <c r="B545" s="100">
        <v>865.7</v>
      </c>
      <c r="C545" s="100">
        <v>871.2</v>
      </c>
      <c r="D545" s="100">
        <v>1139.6000000000001</v>
      </c>
      <c r="E545" s="100">
        <v>1463.0000000000002</v>
      </c>
      <c r="F545" s="100">
        <v>1615.9</v>
      </c>
      <c r="G545" s="97">
        <f t="shared" si="57"/>
        <v>2044.1134999999999</v>
      </c>
      <c r="H545" s="97">
        <f t="shared" si="58"/>
        <v>2310.7370000000001</v>
      </c>
      <c r="I545" s="97">
        <f t="shared" si="59"/>
        <v>2577.3605000000002</v>
      </c>
      <c r="J545" s="101" t="s">
        <v>116</v>
      </c>
    </row>
    <row r="546" spans="1:10" ht="12.75" customHeight="1" x14ac:dyDescent="0.25">
      <c r="A546" s="91" t="s">
        <v>635</v>
      </c>
      <c r="B546" s="100">
        <v>762.30000000000007</v>
      </c>
      <c r="C546" s="100">
        <v>766.7</v>
      </c>
      <c r="D546" s="100">
        <v>973.50000000000011</v>
      </c>
      <c r="E546" s="100">
        <v>1177</v>
      </c>
      <c r="F546" s="100">
        <v>1296.9000000000001</v>
      </c>
      <c r="G546" s="97">
        <f t="shared" si="57"/>
        <v>1640.5785000000001</v>
      </c>
      <c r="H546" s="97">
        <f t="shared" si="58"/>
        <v>1854.5670000000002</v>
      </c>
      <c r="I546" s="97">
        <f t="shared" si="59"/>
        <v>2068.5555000000004</v>
      </c>
      <c r="J546" s="101" t="s">
        <v>116</v>
      </c>
    </row>
    <row r="547" spans="1:10" ht="12.75" customHeight="1" x14ac:dyDescent="0.25">
      <c r="A547" s="91" t="s">
        <v>636</v>
      </c>
      <c r="B547" s="100">
        <v>982.30000000000007</v>
      </c>
      <c r="C547" s="100">
        <v>1098.9000000000001</v>
      </c>
      <c r="D547" s="100">
        <v>1260.6000000000001</v>
      </c>
      <c r="E547" s="100">
        <v>1537.8000000000002</v>
      </c>
      <c r="F547" s="100">
        <v>1678.6000000000001</v>
      </c>
      <c r="G547" s="97">
        <f t="shared" si="57"/>
        <v>2123.4290000000001</v>
      </c>
      <c r="H547" s="97">
        <f t="shared" si="58"/>
        <v>2400.3980000000006</v>
      </c>
      <c r="I547" s="97">
        <f t="shared" si="59"/>
        <v>2677.3670000000006</v>
      </c>
      <c r="J547" s="101" t="s">
        <v>116</v>
      </c>
    </row>
    <row r="548" spans="1:10" ht="12.75" customHeight="1" x14ac:dyDescent="0.25">
      <c r="A548" s="91" t="s">
        <v>637</v>
      </c>
      <c r="B548" s="100">
        <v>762.30000000000007</v>
      </c>
      <c r="C548" s="100">
        <v>766.7</v>
      </c>
      <c r="D548" s="100">
        <v>973.50000000000011</v>
      </c>
      <c r="E548" s="100">
        <v>1371.7</v>
      </c>
      <c r="F548" s="100">
        <v>1652.2</v>
      </c>
      <c r="G548" s="97">
        <f t="shared" si="57"/>
        <v>2090.0330000000004</v>
      </c>
      <c r="H548" s="97">
        <f t="shared" si="58"/>
        <v>2362.6460000000002</v>
      </c>
      <c r="I548" s="97">
        <f t="shared" si="59"/>
        <v>2635.2590000000005</v>
      </c>
      <c r="J548" s="101" t="s">
        <v>116</v>
      </c>
    </row>
    <row r="549" spans="1:10" ht="12.75" customHeight="1" x14ac:dyDescent="0.25">
      <c r="A549" s="91" t="s">
        <v>638</v>
      </c>
      <c r="B549" s="100">
        <v>660</v>
      </c>
      <c r="C549" s="100">
        <v>866.80000000000007</v>
      </c>
      <c r="D549" s="100">
        <v>973.50000000000011</v>
      </c>
      <c r="E549" s="100">
        <v>1291.4000000000001</v>
      </c>
      <c r="F549" s="100">
        <v>1296.9000000000001</v>
      </c>
      <c r="G549" s="97">
        <f t="shared" si="57"/>
        <v>1640.5785000000001</v>
      </c>
      <c r="H549" s="97">
        <f t="shared" si="58"/>
        <v>1854.5670000000002</v>
      </c>
      <c r="I549" s="97">
        <f t="shared" si="59"/>
        <v>2068.5555000000004</v>
      </c>
      <c r="J549" s="101" t="s">
        <v>116</v>
      </c>
    </row>
    <row r="550" spans="1:10" ht="12.75" customHeight="1" x14ac:dyDescent="0.25">
      <c r="A550" s="91" t="s">
        <v>639</v>
      </c>
      <c r="B550" s="100">
        <v>1174.8000000000002</v>
      </c>
      <c r="C550" s="100">
        <v>1193.5</v>
      </c>
      <c r="D550" s="100">
        <v>1355.2</v>
      </c>
      <c r="E550" s="100">
        <v>1725.9</v>
      </c>
      <c r="F550" s="100">
        <v>1962.4</v>
      </c>
      <c r="G550" s="97">
        <f t="shared" si="57"/>
        <v>2482.4360000000001</v>
      </c>
      <c r="H550" s="97">
        <f t="shared" si="58"/>
        <v>2806.232</v>
      </c>
      <c r="I550" s="97">
        <f t="shared" si="59"/>
        <v>3130.0280000000002</v>
      </c>
      <c r="J550" s="101" t="s">
        <v>116</v>
      </c>
    </row>
    <row r="551" spans="1:10" ht="12.75" customHeight="1" x14ac:dyDescent="0.25">
      <c r="A551" s="91" t="s">
        <v>29</v>
      </c>
      <c r="B551" s="100">
        <v>1758.9</v>
      </c>
      <c r="C551" s="100">
        <v>1807.3000000000002</v>
      </c>
      <c r="D551" s="100">
        <v>2028.4</v>
      </c>
      <c r="E551" s="100">
        <v>2453</v>
      </c>
      <c r="F551" s="100">
        <v>2977.7000000000003</v>
      </c>
      <c r="G551" s="97">
        <f t="shared" si="57"/>
        <v>3766.7905000000005</v>
      </c>
      <c r="H551" s="97">
        <f t="shared" si="58"/>
        <v>4258.1110000000008</v>
      </c>
      <c r="I551" s="97">
        <f t="shared" si="59"/>
        <v>4749.4315000000006</v>
      </c>
      <c r="J551" s="101" t="s">
        <v>116</v>
      </c>
    </row>
    <row r="552" spans="1:10" ht="12.75" customHeight="1" x14ac:dyDescent="0.25">
      <c r="A552" s="91" t="s">
        <v>640</v>
      </c>
      <c r="B552" s="97">
        <v>1474</v>
      </c>
      <c r="C552" s="97">
        <v>1507</v>
      </c>
      <c r="D552" s="97">
        <v>1694</v>
      </c>
      <c r="E552" s="97">
        <v>2046</v>
      </c>
      <c r="F552" s="97">
        <v>2486</v>
      </c>
      <c r="G552" s="97">
        <f t="shared" ref="G552:G559" si="60">F552*1.15</f>
        <v>2858.8999999999996</v>
      </c>
      <c r="H552" s="97">
        <f t="shared" si="55"/>
        <v>3231.8</v>
      </c>
      <c r="I552" s="97">
        <f t="shared" ref="I552:I559" si="61">F552*1.45</f>
        <v>3604.7</v>
      </c>
      <c r="J552" s="101" t="s">
        <v>116</v>
      </c>
    </row>
    <row r="553" spans="1:10" ht="12.75" customHeight="1" x14ac:dyDescent="0.25">
      <c r="A553" s="91" t="s">
        <v>641</v>
      </c>
      <c r="B553" s="97">
        <v>2497</v>
      </c>
      <c r="C553" s="97">
        <v>2563</v>
      </c>
      <c r="D553" s="97">
        <v>2882</v>
      </c>
      <c r="E553" s="97">
        <v>3487</v>
      </c>
      <c r="F553" s="97">
        <v>4235</v>
      </c>
      <c r="G553" s="97">
        <f t="shared" si="60"/>
        <v>4870.25</v>
      </c>
      <c r="H553" s="97">
        <f t="shared" si="55"/>
        <v>5505.5</v>
      </c>
      <c r="I553" s="97">
        <f t="shared" si="61"/>
        <v>6140.75</v>
      </c>
      <c r="J553" s="101" t="s">
        <v>116</v>
      </c>
    </row>
    <row r="554" spans="1:10" ht="12.75" customHeight="1" x14ac:dyDescent="0.25">
      <c r="A554" s="91" t="s">
        <v>642</v>
      </c>
      <c r="B554" s="97">
        <v>1397</v>
      </c>
      <c r="C554" s="97">
        <v>1430</v>
      </c>
      <c r="D554" s="97">
        <v>1606</v>
      </c>
      <c r="E554" s="97">
        <v>1947</v>
      </c>
      <c r="F554" s="97">
        <v>2354</v>
      </c>
      <c r="G554" s="97">
        <f t="shared" si="60"/>
        <v>2707.1</v>
      </c>
      <c r="H554" s="97">
        <f t="shared" si="55"/>
        <v>3060.2</v>
      </c>
      <c r="I554" s="97">
        <f t="shared" si="61"/>
        <v>3413.2999999999997</v>
      </c>
      <c r="J554" s="101" t="s">
        <v>116</v>
      </c>
    </row>
    <row r="555" spans="1:10" ht="12.75" customHeight="1" x14ac:dyDescent="0.25">
      <c r="A555" s="91" t="s">
        <v>643</v>
      </c>
      <c r="B555" s="97">
        <v>1870</v>
      </c>
      <c r="C555" s="97">
        <v>1925</v>
      </c>
      <c r="D555" s="97">
        <v>2156</v>
      </c>
      <c r="E555" s="97">
        <v>2607</v>
      </c>
      <c r="F555" s="97">
        <v>3168</v>
      </c>
      <c r="G555" s="97">
        <f t="shared" si="60"/>
        <v>3643.2</v>
      </c>
      <c r="H555" s="97">
        <f t="shared" si="55"/>
        <v>4118.3999999999996</v>
      </c>
      <c r="I555" s="97">
        <f t="shared" si="61"/>
        <v>4593.5999999999995</v>
      </c>
      <c r="J555" s="101" t="s">
        <v>116</v>
      </c>
    </row>
    <row r="556" spans="1:10" ht="12.75" customHeight="1" x14ac:dyDescent="0.25">
      <c r="A556" s="91" t="s">
        <v>644</v>
      </c>
      <c r="B556" s="97">
        <v>1540</v>
      </c>
      <c r="C556" s="97">
        <v>1573</v>
      </c>
      <c r="D556" s="97">
        <v>1771</v>
      </c>
      <c r="E556" s="97">
        <v>2145</v>
      </c>
      <c r="F556" s="97">
        <v>2596</v>
      </c>
      <c r="G556" s="97">
        <f t="shared" si="60"/>
        <v>2985.3999999999996</v>
      </c>
      <c r="H556" s="97">
        <f t="shared" si="55"/>
        <v>3374.8</v>
      </c>
      <c r="I556" s="97">
        <f t="shared" si="61"/>
        <v>3764.2</v>
      </c>
      <c r="J556" s="101" t="s">
        <v>116</v>
      </c>
    </row>
    <row r="557" spans="1:10" ht="12.75" customHeight="1" x14ac:dyDescent="0.25">
      <c r="A557" s="91" t="s">
        <v>645</v>
      </c>
      <c r="B557" s="97">
        <v>1441</v>
      </c>
      <c r="C557" s="97">
        <v>1485</v>
      </c>
      <c r="D557" s="97">
        <v>1705</v>
      </c>
      <c r="E557" s="97">
        <v>2057</v>
      </c>
      <c r="F557" s="97">
        <v>2563</v>
      </c>
      <c r="G557" s="97">
        <f t="shared" si="60"/>
        <v>2947.45</v>
      </c>
      <c r="H557" s="97">
        <f t="shared" si="55"/>
        <v>3331.9</v>
      </c>
      <c r="I557" s="97">
        <f t="shared" si="61"/>
        <v>3716.35</v>
      </c>
      <c r="J557" s="101" t="s">
        <v>116</v>
      </c>
    </row>
    <row r="558" spans="1:10" ht="12.75" customHeight="1" x14ac:dyDescent="0.25">
      <c r="A558" s="91" t="s">
        <v>646</v>
      </c>
      <c r="B558" s="97">
        <v>1386</v>
      </c>
      <c r="C558" s="97">
        <v>1419</v>
      </c>
      <c r="D558" s="97">
        <v>1595</v>
      </c>
      <c r="E558" s="97">
        <v>1925</v>
      </c>
      <c r="F558" s="97">
        <v>2343</v>
      </c>
      <c r="G558" s="97">
        <f t="shared" si="60"/>
        <v>2694.45</v>
      </c>
      <c r="H558" s="97">
        <f t="shared" si="55"/>
        <v>3045.9</v>
      </c>
      <c r="I558" s="97">
        <f t="shared" si="61"/>
        <v>3397.35</v>
      </c>
      <c r="J558" s="101" t="s">
        <v>116</v>
      </c>
    </row>
    <row r="559" spans="1:10" ht="12.75" customHeight="1" x14ac:dyDescent="0.25">
      <c r="A559" s="91" t="s">
        <v>647</v>
      </c>
      <c r="B559" s="97">
        <v>1518</v>
      </c>
      <c r="C559" s="97">
        <v>1562</v>
      </c>
      <c r="D559" s="97">
        <v>1749</v>
      </c>
      <c r="E559" s="97">
        <v>2112</v>
      </c>
      <c r="F559" s="97">
        <v>2563</v>
      </c>
      <c r="G559" s="97">
        <f t="shared" si="60"/>
        <v>2947.45</v>
      </c>
      <c r="H559" s="97">
        <f t="shared" si="55"/>
        <v>3331.9</v>
      </c>
      <c r="I559" s="97">
        <f t="shared" si="61"/>
        <v>3716.35</v>
      </c>
      <c r="J559" s="101" t="s">
        <v>116</v>
      </c>
    </row>
    <row r="560" spans="1:10" ht="12.75" customHeight="1" x14ac:dyDescent="0.25">
      <c r="A560" s="91" t="s">
        <v>648</v>
      </c>
      <c r="B560" s="100">
        <v>771.1</v>
      </c>
      <c r="C560" s="100">
        <v>776.6</v>
      </c>
      <c r="D560" s="100">
        <v>1019.7</v>
      </c>
      <c r="E560" s="100">
        <v>1233.1000000000001</v>
      </c>
      <c r="F560" s="100">
        <v>1575.2</v>
      </c>
      <c r="G560" s="97">
        <f t="shared" ref="G560:G571" si="62">(F560*1.15)*1.1</f>
        <v>1992.6280000000002</v>
      </c>
      <c r="H560" s="97">
        <f t="shared" ref="H560:H571" si="63">(F560+(F560*0.3))*1.1</f>
        <v>2252.5360000000001</v>
      </c>
      <c r="I560" s="97">
        <f t="shared" ref="I560:I571" si="64">(F560*1.45)*1.1</f>
        <v>2512.444</v>
      </c>
      <c r="J560" s="101" t="s">
        <v>116</v>
      </c>
    </row>
    <row r="561" spans="1:10" ht="12.75" customHeight="1" x14ac:dyDescent="0.25">
      <c r="A561" s="91" t="s">
        <v>649</v>
      </c>
      <c r="B561" s="100">
        <v>762.30000000000007</v>
      </c>
      <c r="C561" s="100">
        <v>766.7</v>
      </c>
      <c r="D561" s="100">
        <v>973.50000000000011</v>
      </c>
      <c r="E561" s="100">
        <v>1254</v>
      </c>
      <c r="F561" s="100">
        <v>1652.2</v>
      </c>
      <c r="G561" s="97">
        <f t="shared" si="62"/>
        <v>2090.0330000000004</v>
      </c>
      <c r="H561" s="97">
        <f t="shared" si="63"/>
        <v>2362.6460000000002</v>
      </c>
      <c r="I561" s="97">
        <f t="shared" si="64"/>
        <v>2635.2590000000005</v>
      </c>
      <c r="J561" s="101" t="s">
        <v>116</v>
      </c>
    </row>
    <row r="562" spans="1:10" ht="12.75" customHeight="1" x14ac:dyDescent="0.25">
      <c r="A562" s="91" t="s">
        <v>650</v>
      </c>
      <c r="B562" s="100">
        <v>833.80000000000007</v>
      </c>
      <c r="C562" s="100">
        <v>845.90000000000009</v>
      </c>
      <c r="D562" s="100">
        <v>973.50000000000011</v>
      </c>
      <c r="E562" s="100">
        <v>1236.4000000000001</v>
      </c>
      <c r="F562" s="100">
        <v>1434.4</v>
      </c>
      <c r="G562" s="97">
        <f t="shared" si="62"/>
        <v>1814.5160000000001</v>
      </c>
      <c r="H562" s="97">
        <f t="shared" si="63"/>
        <v>2051.192</v>
      </c>
      <c r="I562" s="97">
        <f t="shared" si="64"/>
        <v>2287.8680000000004</v>
      </c>
      <c r="J562" s="101" t="s">
        <v>116</v>
      </c>
    </row>
    <row r="563" spans="1:10" ht="12.75" customHeight="1" x14ac:dyDescent="0.25">
      <c r="A563" s="91" t="s">
        <v>651</v>
      </c>
      <c r="B563" s="100">
        <v>735.90000000000009</v>
      </c>
      <c r="C563" s="100">
        <v>741.40000000000009</v>
      </c>
      <c r="D563" s="100">
        <v>973.50000000000011</v>
      </c>
      <c r="E563" s="100">
        <v>1177</v>
      </c>
      <c r="F563" s="100">
        <v>1532.3000000000002</v>
      </c>
      <c r="G563" s="97">
        <f t="shared" si="62"/>
        <v>1938.3595</v>
      </c>
      <c r="H563" s="97">
        <f t="shared" si="63"/>
        <v>2191.1890000000003</v>
      </c>
      <c r="I563" s="97">
        <f t="shared" si="64"/>
        <v>2444.0185000000001</v>
      </c>
      <c r="J563" s="101" t="s">
        <v>116</v>
      </c>
    </row>
    <row r="564" spans="1:10" ht="12.75" customHeight="1" x14ac:dyDescent="0.25">
      <c r="A564" s="91" t="s">
        <v>652</v>
      </c>
      <c r="B564" s="100">
        <v>762.30000000000007</v>
      </c>
      <c r="C564" s="100">
        <v>766.7</v>
      </c>
      <c r="D564" s="100">
        <v>973.50000000000011</v>
      </c>
      <c r="E564" s="100">
        <v>1232</v>
      </c>
      <c r="F564" s="100">
        <v>1397</v>
      </c>
      <c r="G564" s="97">
        <f t="shared" si="62"/>
        <v>1767.2050000000002</v>
      </c>
      <c r="H564" s="97">
        <f t="shared" si="63"/>
        <v>1997.71</v>
      </c>
      <c r="I564" s="97">
        <f t="shared" si="64"/>
        <v>2228.2150000000001</v>
      </c>
      <c r="J564" s="101" t="s">
        <v>116</v>
      </c>
    </row>
    <row r="565" spans="1:10" ht="12.75" customHeight="1" x14ac:dyDescent="0.25">
      <c r="A565" s="91" t="s">
        <v>653</v>
      </c>
      <c r="B565" s="100">
        <v>724.90000000000009</v>
      </c>
      <c r="C565" s="100">
        <v>843.7</v>
      </c>
      <c r="D565" s="100">
        <v>1070.3000000000002</v>
      </c>
      <c r="E565" s="100">
        <v>1293.6000000000001</v>
      </c>
      <c r="F565" s="100">
        <v>1425.6000000000001</v>
      </c>
      <c r="G565" s="97">
        <f t="shared" si="62"/>
        <v>1803.3840000000002</v>
      </c>
      <c r="H565" s="97">
        <f t="shared" si="63"/>
        <v>2038.6080000000004</v>
      </c>
      <c r="I565" s="97">
        <f t="shared" si="64"/>
        <v>2273.8320000000008</v>
      </c>
      <c r="J565" s="101" t="s">
        <v>116</v>
      </c>
    </row>
    <row r="566" spans="1:10" ht="12.75" customHeight="1" x14ac:dyDescent="0.25">
      <c r="A566" s="91" t="s">
        <v>654</v>
      </c>
      <c r="B566" s="100">
        <v>952.6</v>
      </c>
      <c r="C566" s="100">
        <v>973.50000000000011</v>
      </c>
      <c r="D566" s="100">
        <v>1113.2</v>
      </c>
      <c r="E566" s="100">
        <v>1350.8000000000002</v>
      </c>
      <c r="F566" s="100">
        <v>1683.0000000000002</v>
      </c>
      <c r="G566" s="97">
        <f t="shared" si="62"/>
        <v>2128.9950000000003</v>
      </c>
      <c r="H566" s="97">
        <f t="shared" si="63"/>
        <v>2406.6900000000005</v>
      </c>
      <c r="I566" s="97">
        <f t="shared" si="64"/>
        <v>2684.3850000000007</v>
      </c>
      <c r="J566" s="101" t="s">
        <v>116</v>
      </c>
    </row>
    <row r="567" spans="1:10" ht="12.75" customHeight="1" x14ac:dyDescent="0.25">
      <c r="A567" s="91" t="s">
        <v>655</v>
      </c>
      <c r="B567" s="100">
        <v>721.6</v>
      </c>
      <c r="C567" s="100">
        <v>810.7</v>
      </c>
      <c r="D567" s="100">
        <v>1064.8000000000002</v>
      </c>
      <c r="E567" s="100">
        <v>1389.3000000000002</v>
      </c>
      <c r="F567" s="100">
        <v>1519.1000000000001</v>
      </c>
      <c r="G567" s="97">
        <f t="shared" si="62"/>
        <v>1921.6615000000002</v>
      </c>
      <c r="H567" s="97">
        <f t="shared" si="63"/>
        <v>2172.3130000000006</v>
      </c>
      <c r="I567" s="97">
        <f t="shared" si="64"/>
        <v>2422.9645000000005</v>
      </c>
      <c r="J567" s="101" t="s">
        <v>116</v>
      </c>
    </row>
    <row r="568" spans="1:10" ht="12.75" customHeight="1" x14ac:dyDescent="0.25">
      <c r="A568" s="91" t="s">
        <v>656</v>
      </c>
      <c r="B568" s="100">
        <v>762.30000000000007</v>
      </c>
      <c r="C568" s="100">
        <v>766.7</v>
      </c>
      <c r="D568" s="100">
        <v>973.50000000000011</v>
      </c>
      <c r="E568" s="100">
        <v>1364</v>
      </c>
      <c r="F568" s="100">
        <v>1397</v>
      </c>
      <c r="G568" s="97">
        <f t="shared" si="62"/>
        <v>1767.2050000000002</v>
      </c>
      <c r="H568" s="97">
        <f t="shared" si="63"/>
        <v>1997.71</v>
      </c>
      <c r="I568" s="97">
        <f t="shared" si="64"/>
        <v>2228.2150000000001</v>
      </c>
      <c r="J568" s="101" t="s">
        <v>116</v>
      </c>
    </row>
    <row r="569" spans="1:10" ht="12.75" customHeight="1" x14ac:dyDescent="0.25">
      <c r="A569" s="91" t="s">
        <v>657</v>
      </c>
      <c r="B569" s="100">
        <v>735.90000000000009</v>
      </c>
      <c r="C569" s="100">
        <v>741.40000000000009</v>
      </c>
      <c r="D569" s="100">
        <v>973.50000000000011</v>
      </c>
      <c r="E569" s="100">
        <v>1306.8000000000002</v>
      </c>
      <c r="F569" s="100">
        <v>1353</v>
      </c>
      <c r="G569" s="97">
        <f t="shared" si="62"/>
        <v>1711.5449999999998</v>
      </c>
      <c r="H569" s="97">
        <f t="shared" si="63"/>
        <v>1934.7900000000002</v>
      </c>
      <c r="I569" s="97">
        <f t="shared" si="64"/>
        <v>2158.0349999999999</v>
      </c>
      <c r="J569" s="101" t="s">
        <v>116</v>
      </c>
    </row>
    <row r="570" spans="1:10" ht="12.75" customHeight="1" x14ac:dyDescent="0.25">
      <c r="A570" s="91" t="s">
        <v>658</v>
      </c>
      <c r="B570" s="100">
        <v>833.80000000000007</v>
      </c>
      <c r="C570" s="100">
        <v>866.80000000000007</v>
      </c>
      <c r="D570" s="100">
        <v>973.50000000000011</v>
      </c>
      <c r="E570" s="100">
        <v>1251.8000000000002</v>
      </c>
      <c r="F570" s="100">
        <v>1313.4</v>
      </c>
      <c r="G570" s="97">
        <f t="shared" si="62"/>
        <v>1661.4510000000002</v>
      </c>
      <c r="H570" s="97">
        <f t="shared" si="63"/>
        <v>1878.1620000000003</v>
      </c>
      <c r="I570" s="97">
        <f t="shared" si="64"/>
        <v>2094.873</v>
      </c>
      <c r="J570" s="101" t="s">
        <v>116</v>
      </c>
    </row>
    <row r="571" spans="1:10" s="90" customFormat="1" ht="12.75" customHeight="1" x14ac:dyDescent="0.25">
      <c r="A571" s="91" t="s">
        <v>659</v>
      </c>
      <c r="B571" s="100">
        <v>939.40000000000009</v>
      </c>
      <c r="C571" s="100">
        <v>946.00000000000011</v>
      </c>
      <c r="D571" s="100">
        <v>1096.7</v>
      </c>
      <c r="E571" s="100">
        <v>1460.8000000000002</v>
      </c>
      <c r="F571" s="100">
        <v>1782.0000000000002</v>
      </c>
      <c r="G571" s="97">
        <f t="shared" si="62"/>
        <v>2254.2300000000005</v>
      </c>
      <c r="H571" s="97">
        <f t="shared" si="63"/>
        <v>2548.2600000000007</v>
      </c>
      <c r="I571" s="97">
        <f t="shared" si="64"/>
        <v>2842.2900000000004</v>
      </c>
      <c r="J571" s="101" t="s">
        <v>116</v>
      </c>
    </row>
    <row r="572" spans="1:10" ht="25.5" customHeight="1" x14ac:dyDescent="0.25">
      <c r="B572" s="114"/>
      <c r="C572" s="114"/>
      <c r="D572" s="114"/>
      <c r="E572" s="114"/>
      <c r="F572" s="114"/>
      <c r="G572" s="114"/>
      <c r="H572" s="114"/>
      <c r="I572" s="114"/>
    </row>
    <row r="574" spans="1:10" x14ac:dyDescent="0.25">
      <c r="A574" s="117" t="s">
        <v>743</v>
      </c>
      <c r="B574" s="115"/>
      <c r="C574" s="115"/>
      <c r="D574" s="115"/>
      <c r="E574" s="115"/>
      <c r="F574" s="115"/>
    </row>
    <row r="575" spans="1:10" x14ac:dyDescent="0.25">
      <c r="A575" s="102" t="s">
        <v>116</v>
      </c>
      <c r="B575" s="115"/>
      <c r="C575" s="115"/>
      <c r="D575" s="115"/>
      <c r="E575" s="115"/>
      <c r="F575" s="115"/>
    </row>
    <row r="576" spans="1:10" x14ac:dyDescent="0.25">
      <c r="A576" s="102" t="s">
        <v>660</v>
      </c>
      <c r="B576" s="115"/>
      <c r="C576" s="115"/>
      <c r="D576" s="115"/>
      <c r="E576" s="115"/>
      <c r="F576" s="115"/>
    </row>
    <row r="577" spans="1:1" x14ac:dyDescent="0.25">
      <c r="A577" s="102" t="s">
        <v>661</v>
      </c>
    </row>
  </sheetData>
  <sheetProtection algorithmName="SHA-512" hashValue="wGqCz1bvhggi95/K0yTTW/Z+PRb2ijhg/9zIKmJkv88E8k56muCanqdYfXsnnnhC9HrHh7b00OFk3BakiSeeBA==" saltValue="hYFgZe/MqeWgLIGXTcN0sQ==" spinCount="100000" sheet="1" objects="1" scenarios="1"/>
  <autoFilter ref="A1:J572" xr:uid="{2494C8FB-565D-4514-A27F-7D36FB84A1F9}"/>
  <phoneticPr fontId="2" type="noConversion"/>
  <hyperlinks>
    <hyperlink ref="J29:J41" r:id="rId1" display=" HUD SAFMR" xr:uid="{95CFD737-EF74-4838-ADCB-0949B68BA962}"/>
    <hyperlink ref="J65:J86" r:id="rId2" display="HUD SAFMR" xr:uid="{839C9EFC-DE6F-49D6-AC2D-B6D5FDD4F50C}"/>
    <hyperlink ref="J440:J457" r:id="rId3" display="HUD SAFMR" xr:uid="{F98F7F9F-1015-4E9C-B35B-70D5B88241B7}"/>
    <hyperlink ref="J514" r:id="rId4" display="HUD SAFMR" xr:uid="{6BCFFBC1-3AA7-42FF-9D88-889B84938012}"/>
    <hyperlink ref="J458" r:id="rId5" xr:uid="{342AB28B-5872-4CA9-9DDB-858FBEBC0896}"/>
    <hyperlink ref="J25" r:id="rId6" xr:uid="{A13BB0AF-A81C-4DB6-B6E8-7AB4ED0124B8}"/>
    <hyperlink ref="J26:J27" r:id="rId7" display=" HUD SAFMR" xr:uid="{EAC79B8E-07A0-4C34-8A95-0C0FB78B2B3A}"/>
    <hyperlink ref="J28" r:id="rId8" xr:uid="{AF7E3D61-8CA4-4562-B840-E2F483E43BCF}"/>
    <hyperlink ref="J9" r:id="rId9" xr:uid="{37B56ED6-4662-43A3-B6E8-65B9E55AEDC3}"/>
    <hyperlink ref="J10:J13" r:id="rId10" display=" HUD SAFMR" xr:uid="{3457A75E-545D-463C-84D4-AEA52BFEFBE7}"/>
    <hyperlink ref="J15" r:id="rId11" xr:uid="{A3186338-4A0D-49AF-95F9-04AA29723BEE}"/>
    <hyperlink ref="J16:J22" r:id="rId12" display=" HUD SAFMR" xr:uid="{719451FA-709F-4219-B6C0-01445BEE378E}"/>
  </hyperlinks>
  <pageMargins left="0.7" right="0.7" top="0.75" bottom="0.75" header="0.3" footer="0.3"/>
  <pageSetup scale="10" fitToHeight="9" orientation="portrait" horizontalDpi="1200" verticalDpi="1200" r:id="rId1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2E9974-9CE1-49EB-A6EB-25981A3F0FEB}">
  <dimension ref="A1:M518"/>
  <sheetViews>
    <sheetView workbookViewId="0">
      <selection activeCell="G10" sqref="G10"/>
    </sheetView>
  </sheetViews>
  <sheetFormatPr defaultColWidth="9" defaultRowHeight="12.75" x14ac:dyDescent="0.2"/>
  <cols>
    <col min="1" max="1" width="17.42578125" style="8" customWidth="1"/>
    <col min="2" max="2" width="17.42578125" style="9" customWidth="1"/>
    <col min="3" max="5" width="18.42578125" style="8" customWidth="1"/>
    <col min="6" max="6" width="9" style="10"/>
    <col min="7" max="7" width="23" style="10" customWidth="1"/>
    <col min="8" max="16384" width="9" style="10"/>
  </cols>
  <sheetData>
    <row r="1" spans="1:13" x14ac:dyDescent="0.2">
      <c r="G1" s="5" t="s">
        <v>662</v>
      </c>
      <c r="H1" s="3"/>
      <c r="I1" s="3"/>
      <c r="J1" s="3"/>
      <c r="K1" s="3"/>
      <c r="L1" s="3"/>
      <c r="M1" s="3"/>
    </row>
    <row r="2" spans="1:13" ht="25.5" x14ac:dyDescent="0.2">
      <c r="A2" s="11" t="s">
        <v>663</v>
      </c>
      <c r="B2" s="12" t="s">
        <v>664</v>
      </c>
      <c r="C2" s="11" t="s">
        <v>665</v>
      </c>
      <c r="D2" s="11" t="s">
        <v>666</v>
      </c>
      <c r="E2" s="11" t="s">
        <v>667</v>
      </c>
      <c r="G2" s="3"/>
      <c r="H2" s="6" t="s">
        <v>32</v>
      </c>
      <c r="I2" s="7" t="s">
        <v>33</v>
      </c>
      <c r="J2" s="7" t="s">
        <v>34</v>
      </c>
      <c r="K2" s="7" t="s">
        <v>35</v>
      </c>
      <c r="L2" s="7" t="s">
        <v>36</v>
      </c>
      <c r="M2" s="7" t="s">
        <v>37</v>
      </c>
    </row>
    <row r="3" spans="1:13" x14ac:dyDescent="0.2">
      <c r="A3" s="11" t="s">
        <v>668</v>
      </c>
      <c r="B3" s="13" t="s">
        <v>32</v>
      </c>
      <c r="C3" s="11" t="s">
        <v>115</v>
      </c>
      <c r="D3" s="11" t="s">
        <v>115</v>
      </c>
      <c r="E3" s="11" t="s">
        <v>2</v>
      </c>
      <c r="G3" s="3" t="s">
        <v>38</v>
      </c>
      <c r="H3" s="4">
        <v>74</v>
      </c>
      <c r="I3" s="4">
        <v>95</v>
      </c>
      <c r="J3" s="4">
        <v>116</v>
      </c>
      <c r="K3" s="4">
        <v>138</v>
      </c>
      <c r="L3" s="4">
        <v>166</v>
      </c>
      <c r="M3" s="4">
        <v>188</v>
      </c>
    </row>
    <row r="4" spans="1:13" x14ac:dyDescent="0.2">
      <c r="A4" s="11" t="s">
        <v>669</v>
      </c>
      <c r="B4" s="13" t="s">
        <v>33</v>
      </c>
      <c r="C4" s="11" t="s">
        <v>117</v>
      </c>
      <c r="D4" s="11" t="s">
        <v>117</v>
      </c>
      <c r="E4" s="11" t="s">
        <v>9</v>
      </c>
      <c r="G4" s="3" t="s">
        <v>39</v>
      </c>
      <c r="H4" s="4">
        <v>8</v>
      </c>
      <c r="I4" s="4">
        <v>9</v>
      </c>
      <c r="J4" s="4">
        <v>11</v>
      </c>
      <c r="K4" s="4">
        <v>16</v>
      </c>
      <c r="L4" s="4">
        <v>20</v>
      </c>
      <c r="M4" s="4">
        <v>21</v>
      </c>
    </row>
    <row r="5" spans="1:13" x14ac:dyDescent="0.2">
      <c r="A5" s="11"/>
      <c r="B5" s="13" t="s">
        <v>34</v>
      </c>
      <c r="C5" s="11" t="s">
        <v>118</v>
      </c>
      <c r="D5" s="11" t="s">
        <v>118</v>
      </c>
      <c r="E5" s="11" t="s">
        <v>16</v>
      </c>
      <c r="G5" s="3" t="s">
        <v>40</v>
      </c>
      <c r="H5" s="4">
        <v>15</v>
      </c>
      <c r="I5" s="4">
        <v>22</v>
      </c>
      <c r="J5" s="4">
        <v>29</v>
      </c>
      <c r="K5" s="4">
        <v>35</v>
      </c>
      <c r="L5" s="4">
        <v>44</v>
      </c>
      <c r="M5" s="4">
        <v>51</v>
      </c>
    </row>
    <row r="6" spans="1:13" x14ac:dyDescent="0.2">
      <c r="A6" s="11" t="s">
        <v>670</v>
      </c>
      <c r="B6" s="13" t="s">
        <v>35</v>
      </c>
      <c r="C6" s="11" t="s">
        <v>119</v>
      </c>
      <c r="D6" s="11" t="s">
        <v>119</v>
      </c>
      <c r="E6" s="11" t="s">
        <v>23</v>
      </c>
      <c r="G6" s="3" t="s">
        <v>41</v>
      </c>
      <c r="H6" s="4">
        <v>19</v>
      </c>
      <c r="I6" s="4">
        <v>22</v>
      </c>
      <c r="J6" s="4">
        <v>25</v>
      </c>
      <c r="K6" s="4">
        <v>31</v>
      </c>
      <c r="L6" s="4">
        <v>37</v>
      </c>
      <c r="M6" s="4">
        <v>40</v>
      </c>
    </row>
    <row r="7" spans="1:13" x14ac:dyDescent="0.2">
      <c r="A7" s="11" t="s">
        <v>671</v>
      </c>
      <c r="B7" s="13" t="s">
        <v>36</v>
      </c>
      <c r="C7" s="11" t="s">
        <v>120</v>
      </c>
      <c r="D7" s="11" t="s">
        <v>120</v>
      </c>
      <c r="E7" s="11" t="s">
        <v>3</v>
      </c>
      <c r="G7" s="3" t="s">
        <v>42</v>
      </c>
      <c r="H7" s="4">
        <v>19</v>
      </c>
      <c r="I7" s="4">
        <v>23</v>
      </c>
      <c r="J7" s="4">
        <v>27</v>
      </c>
      <c r="K7" s="4">
        <v>34</v>
      </c>
      <c r="L7" s="4">
        <v>41</v>
      </c>
      <c r="M7" s="4">
        <v>46</v>
      </c>
    </row>
    <row r="8" spans="1:13" x14ac:dyDescent="0.2">
      <c r="A8" s="11" t="s">
        <v>672</v>
      </c>
      <c r="B8" s="13" t="s">
        <v>37</v>
      </c>
      <c r="C8" s="11" t="s">
        <v>121</v>
      </c>
      <c r="D8" s="11" t="s">
        <v>121</v>
      </c>
      <c r="E8" s="11" t="s">
        <v>10</v>
      </c>
      <c r="G8" s="3" t="s">
        <v>43</v>
      </c>
      <c r="H8" s="4">
        <v>15</v>
      </c>
      <c r="I8" s="4">
        <v>15</v>
      </c>
      <c r="J8" s="4">
        <v>15</v>
      </c>
      <c r="K8" s="4">
        <v>15</v>
      </c>
      <c r="L8" s="4">
        <v>15</v>
      </c>
      <c r="M8" s="4">
        <v>15</v>
      </c>
    </row>
    <row r="9" spans="1:13" x14ac:dyDescent="0.2">
      <c r="A9" s="11"/>
      <c r="B9" s="13"/>
      <c r="C9" s="11" t="s">
        <v>2</v>
      </c>
      <c r="D9" s="11" t="s">
        <v>2</v>
      </c>
      <c r="E9" s="11" t="s">
        <v>17</v>
      </c>
    </row>
    <row r="10" spans="1:13" x14ac:dyDescent="0.2">
      <c r="A10" s="11"/>
      <c r="B10" s="13"/>
      <c r="C10" s="11" t="s">
        <v>9</v>
      </c>
      <c r="D10" s="11" t="s">
        <v>126</v>
      </c>
      <c r="E10" s="11" t="s">
        <v>24</v>
      </c>
    </row>
    <row r="11" spans="1:13" x14ac:dyDescent="0.2">
      <c r="A11" s="11"/>
      <c r="B11" s="13"/>
      <c r="C11" s="11" t="s">
        <v>136</v>
      </c>
      <c r="D11" s="11" t="s">
        <v>127</v>
      </c>
      <c r="E11" s="11" t="s">
        <v>4</v>
      </c>
    </row>
    <row r="12" spans="1:13" x14ac:dyDescent="0.2">
      <c r="A12" s="11"/>
      <c r="B12" s="13"/>
      <c r="C12" s="11" t="s">
        <v>137</v>
      </c>
      <c r="D12" s="11" t="s">
        <v>9</v>
      </c>
      <c r="E12" s="11" t="s">
        <v>11</v>
      </c>
    </row>
    <row r="13" spans="1:13" x14ac:dyDescent="0.2">
      <c r="A13" s="11"/>
      <c r="B13" s="13"/>
      <c r="C13" s="11" t="s">
        <v>16</v>
      </c>
      <c r="D13" s="11" t="s">
        <v>129</v>
      </c>
      <c r="E13" s="11" t="s">
        <v>18</v>
      </c>
    </row>
    <row r="14" spans="1:13" x14ac:dyDescent="0.2">
      <c r="A14" s="11"/>
      <c r="B14" s="13"/>
      <c r="C14" s="11" t="s">
        <v>156</v>
      </c>
      <c r="D14" s="11" t="s">
        <v>128</v>
      </c>
      <c r="E14" s="11" t="s">
        <v>25</v>
      </c>
    </row>
    <row r="15" spans="1:13" x14ac:dyDescent="0.2">
      <c r="A15" s="11"/>
      <c r="B15" s="13"/>
      <c r="C15" s="11" t="s">
        <v>157</v>
      </c>
      <c r="D15" s="11" t="s">
        <v>130</v>
      </c>
      <c r="E15" s="11" t="s">
        <v>5</v>
      </c>
    </row>
    <row r="16" spans="1:13" x14ac:dyDescent="0.2">
      <c r="A16" s="11"/>
      <c r="B16" s="13"/>
      <c r="C16" s="11" t="s">
        <v>158</v>
      </c>
      <c r="D16" s="11" t="s">
        <v>131</v>
      </c>
      <c r="E16" s="11" t="s">
        <v>12</v>
      </c>
    </row>
    <row r="17" spans="1:5" x14ac:dyDescent="0.2">
      <c r="A17" s="11"/>
      <c r="B17" s="13"/>
      <c r="C17" s="11" t="s">
        <v>159</v>
      </c>
      <c r="D17" s="11" t="s">
        <v>132</v>
      </c>
      <c r="E17" s="11" t="s">
        <v>19</v>
      </c>
    </row>
    <row r="18" spans="1:5" x14ac:dyDescent="0.2">
      <c r="A18" s="11"/>
      <c r="B18" s="13"/>
      <c r="C18" s="11" t="s">
        <v>160</v>
      </c>
      <c r="D18" s="11" t="s">
        <v>134</v>
      </c>
      <c r="E18" s="11" t="s">
        <v>26</v>
      </c>
    </row>
    <row r="19" spans="1:5" x14ac:dyDescent="0.2">
      <c r="A19" s="11"/>
      <c r="B19" s="13"/>
      <c r="C19" s="11" t="s">
        <v>161</v>
      </c>
      <c r="D19" s="11" t="s">
        <v>135</v>
      </c>
      <c r="E19" s="11" t="s">
        <v>6</v>
      </c>
    </row>
    <row r="20" spans="1:5" x14ac:dyDescent="0.2">
      <c r="A20" s="11"/>
      <c r="B20" s="13"/>
      <c r="C20" s="11" t="s">
        <v>162</v>
      </c>
      <c r="D20" s="11" t="s">
        <v>136</v>
      </c>
      <c r="E20" s="11" t="s">
        <v>13</v>
      </c>
    </row>
    <row r="21" spans="1:5" x14ac:dyDescent="0.2">
      <c r="A21" s="11"/>
      <c r="B21" s="13"/>
      <c r="C21" s="11" t="s">
        <v>163</v>
      </c>
      <c r="D21" s="11" t="s">
        <v>137</v>
      </c>
      <c r="E21" s="11" t="s">
        <v>20</v>
      </c>
    </row>
    <row r="22" spans="1:5" x14ac:dyDescent="0.2">
      <c r="A22" s="11"/>
      <c r="B22" s="13"/>
      <c r="C22" s="11" t="s">
        <v>164</v>
      </c>
      <c r="D22" s="11" t="s">
        <v>141</v>
      </c>
      <c r="E22" s="11" t="s">
        <v>27</v>
      </c>
    </row>
    <row r="23" spans="1:5" x14ac:dyDescent="0.2">
      <c r="A23" s="11"/>
      <c r="B23" s="13"/>
      <c r="C23" s="11" t="s">
        <v>165</v>
      </c>
      <c r="D23" s="11" t="s">
        <v>673</v>
      </c>
      <c r="E23" s="11" t="s">
        <v>7</v>
      </c>
    </row>
    <row r="24" spans="1:5" x14ac:dyDescent="0.2">
      <c r="A24" s="11"/>
      <c r="B24" s="13"/>
      <c r="C24" s="11" t="s">
        <v>23</v>
      </c>
      <c r="D24" s="11" t="s">
        <v>142</v>
      </c>
      <c r="E24" s="11" t="s">
        <v>14</v>
      </c>
    </row>
    <row r="25" spans="1:5" x14ac:dyDescent="0.2">
      <c r="A25" s="11"/>
      <c r="B25" s="13"/>
      <c r="C25" s="11" t="s">
        <v>175</v>
      </c>
      <c r="D25" s="11" t="s">
        <v>143</v>
      </c>
      <c r="E25" s="11" t="s">
        <v>21</v>
      </c>
    </row>
    <row r="26" spans="1:5" x14ac:dyDescent="0.2">
      <c r="A26" s="11"/>
      <c r="B26" s="13"/>
      <c r="C26" s="11" t="s">
        <v>176</v>
      </c>
      <c r="D26" s="11" t="s">
        <v>144</v>
      </c>
      <c r="E26" s="11" t="s">
        <v>28</v>
      </c>
    </row>
    <row r="27" spans="1:5" x14ac:dyDescent="0.2">
      <c r="A27" s="11"/>
      <c r="B27" s="13"/>
      <c r="C27" s="11" t="s">
        <v>3</v>
      </c>
      <c r="D27" s="11" t="s">
        <v>145</v>
      </c>
      <c r="E27" s="11" t="s">
        <v>8</v>
      </c>
    </row>
    <row r="28" spans="1:5" x14ac:dyDescent="0.2">
      <c r="A28" s="11"/>
      <c r="B28" s="13"/>
      <c r="C28" s="11" t="s">
        <v>200</v>
      </c>
      <c r="D28" s="11" t="s">
        <v>146</v>
      </c>
      <c r="E28" s="11" t="s">
        <v>15</v>
      </c>
    </row>
    <row r="29" spans="1:5" x14ac:dyDescent="0.2">
      <c r="A29" s="11"/>
      <c r="B29" s="13"/>
      <c r="C29" s="11" t="s">
        <v>201</v>
      </c>
      <c r="D29" s="11" t="s">
        <v>674</v>
      </c>
      <c r="E29" s="11" t="s">
        <v>22</v>
      </c>
    </row>
    <row r="30" spans="1:5" x14ac:dyDescent="0.2">
      <c r="A30" s="11"/>
      <c r="B30" s="13"/>
      <c r="C30" s="11" t="s">
        <v>10</v>
      </c>
      <c r="D30" s="11" t="s">
        <v>147</v>
      </c>
      <c r="E30" s="11" t="s">
        <v>622</v>
      </c>
    </row>
    <row r="31" spans="1:5" x14ac:dyDescent="0.2">
      <c r="A31" s="11"/>
      <c r="B31" s="13"/>
      <c r="C31" s="11" t="s">
        <v>212</v>
      </c>
      <c r="D31" s="11" t="s">
        <v>148</v>
      </c>
      <c r="E31" s="11" t="s">
        <v>29</v>
      </c>
    </row>
    <row r="32" spans="1:5" x14ac:dyDescent="0.2">
      <c r="A32" s="11"/>
      <c r="B32" s="13"/>
      <c r="C32" s="11" t="s">
        <v>213</v>
      </c>
      <c r="D32" s="11" t="s">
        <v>149</v>
      </c>
      <c r="E32" s="11"/>
    </row>
    <row r="33" spans="1:5" x14ac:dyDescent="0.2">
      <c r="A33" s="11"/>
      <c r="B33" s="13"/>
      <c r="C33" s="11" t="s">
        <v>17</v>
      </c>
      <c r="D33" s="11" t="s">
        <v>675</v>
      </c>
      <c r="E33" s="11"/>
    </row>
    <row r="34" spans="1:5" x14ac:dyDescent="0.2">
      <c r="A34" s="11"/>
      <c r="B34" s="13"/>
      <c r="C34" s="11" t="s">
        <v>232</v>
      </c>
      <c r="D34" s="11" t="s">
        <v>150</v>
      </c>
      <c r="E34" s="11"/>
    </row>
    <row r="35" spans="1:5" x14ac:dyDescent="0.2">
      <c r="A35" s="11"/>
      <c r="B35" s="13"/>
      <c r="C35" s="11" t="s">
        <v>24</v>
      </c>
      <c r="D35" s="11" t="s">
        <v>151</v>
      </c>
      <c r="E35" s="11"/>
    </row>
    <row r="36" spans="1:5" x14ac:dyDescent="0.2">
      <c r="A36" s="11"/>
      <c r="B36" s="13"/>
      <c r="C36" s="11" t="s">
        <v>265</v>
      </c>
      <c r="D36" s="11" t="s">
        <v>152</v>
      </c>
      <c r="E36" s="11"/>
    </row>
    <row r="37" spans="1:5" x14ac:dyDescent="0.2">
      <c r="A37" s="11"/>
      <c r="B37" s="13"/>
      <c r="C37" s="11" t="s">
        <v>266</v>
      </c>
      <c r="D37" s="11" t="s">
        <v>153</v>
      </c>
      <c r="E37" s="11"/>
    </row>
    <row r="38" spans="1:5" x14ac:dyDescent="0.2">
      <c r="A38" s="11"/>
      <c r="B38" s="13"/>
      <c r="C38" s="11" t="s">
        <v>267</v>
      </c>
      <c r="D38" s="11" t="s">
        <v>154</v>
      </c>
      <c r="E38" s="11"/>
    </row>
    <row r="39" spans="1:5" x14ac:dyDescent="0.2">
      <c r="A39" s="11"/>
      <c r="B39" s="13"/>
      <c r="C39" s="11" t="s">
        <v>268</v>
      </c>
      <c r="D39" s="11" t="s">
        <v>676</v>
      </c>
      <c r="E39" s="11"/>
    </row>
    <row r="40" spans="1:5" x14ac:dyDescent="0.2">
      <c r="A40" s="11"/>
      <c r="B40" s="13"/>
      <c r="C40" s="11" t="s">
        <v>4</v>
      </c>
      <c r="D40" s="11" t="s">
        <v>677</v>
      </c>
      <c r="E40" s="11"/>
    </row>
    <row r="41" spans="1:5" x14ac:dyDescent="0.2">
      <c r="A41" s="11"/>
      <c r="B41" s="13"/>
      <c r="C41" s="11" t="s">
        <v>279</v>
      </c>
      <c r="D41" s="11" t="s">
        <v>678</v>
      </c>
      <c r="E41" s="11"/>
    </row>
    <row r="42" spans="1:5" x14ac:dyDescent="0.2">
      <c r="A42" s="11"/>
      <c r="B42" s="13"/>
      <c r="C42" s="11" t="s">
        <v>280</v>
      </c>
      <c r="D42" s="11" t="s">
        <v>679</v>
      </c>
      <c r="E42" s="11"/>
    </row>
    <row r="43" spans="1:5" x14ac:dyDescent="0.2">
      <c r="A43" s="11"/>
      <c r="B43" s="13"/>
      <c r="C43" s="11" t="s">
        <v>281</v>
      </c>
      <c r="D43" s="11" t="s">
        <v>156</v>
      </c>
      <c r="E43" s="11"/>
    </row>
    <row r="44" spans="1:5" x14ac:dyDescent="0.2">
      <c r="A44" s="11"/>
      <c r="B44" s="13"/>
      <c r="C44" s="11" t="s">
        <v>11</v>
      </c>
      <c r="D44" s="11" t="s">
        <v>157</v>
      </c>
      <c r="E44" s="11"/>
    </row>
    <row r="45" spans="1:5" x14ac:dyDescent="0.2">
      <c r="A45" s="11"/>
      <c r="B45" s="13"/>
      <c r="C45" s="11" t="s">
        <v>283</v>
      </c>
      <c r="D45" s="11" t="s">
        <v>158</v>
      </c>
      <c r="E45" s="11"/>
    </row>
    <row r="46" spans="1:5" x14ac:dyDescent="0.2">
      <c r="A46" s="11"/>
      <c r="B46" s="13"/>
      <c r="C46" s="11" t="s">
        <v>18</v>
      </c>
      <c r="D46" s="11" t="s">
        <v>159</v>
      </c>
      <c r="E46" s="11"/>
    </row>
    <row r="47" spans="1:5" x14ac:dyDescent="0.2">
      <c r="A47" s="11"/>
      <c r="B47" s="13"/>
      <c r="C47" s="11" t="s">
        <v>337</v>
      </c>
      <c r="D47" s="11" t="s">
        <v>160</v>
      </c>
      <c r="E47" s="11"/>
    </row>
    <row r="48" spans="1:5" x14ac:dyDescent="0.2">
      <c r="A48" s="11"/>
      <c r="B48" s="13"/>
      <c r="C48" s="11" t="s">
        <v>338</v>
      </c>
      <c r="D48" s="11" t="s">
        <v>161</v>
      </c>
      <c r="E48" s="11"/>
    </row>
    <row r="49" spans="1:5" x14ac:dyDescent="0.2">
      <c r="A49" s="11"/>
      <c r="B49" s="13"/>
      <c r="C49" s="11" t="s">
        <v>339</v>
      </c>
      <c r="D49" s="11" t="s">
        <v>162</v>
      </c>
      <c r="E49" s="11"/>
    </row>
    <row r="50" spans="1:5" x14ac:dyDescent="0.2">
      <c r="A50" s="11"/>
      <c r="B50" s="13"/>
      <c r="C50" s="11" t="s">
        <v>25</v>
      </c>
      <c r="D50" s="11" t="s">
        <v>163</v>
      </c>
      <c r="E50" s="11"/>
    </row>
    <row r="51" spans="1:5" x14ac:dyDescent="0.2">
      <c r="A51" s="11"/>
      <c r="B51" s="13"/>
      <c r="C51" s="11" t="s">
        <v>348</v>
      </c>
      <c r="D51" s="11" t="s">
        <v>164</v>
      </c>
      <c r="E51" s="11"/>
    </row>
    <row r="52" spans="1:5" x14ac:dyDescent="0.2">
      <c r="A52" s="11"/>
      <c r="B52" s="13"/>
      <c r="C52" s="11" t="s">
        <v>349</v>
      </c>
      <c r="D52" s="11" t="s">
        <v>165</v>
      </c>
      <c r="E52" s="11"/>
    </row>
    <row r="53" spans="1:5" x14ac:dyDescent="0.2">
      <c r="A53" s="11"/>
      <c r="B53" s="13"/>
      <c r="C53" s="11" t="s">
        <v>350</v>
      </c>
      <c r="D53" s="11" t="s">
        <v>23</v>
      </c>
      <c r="E53" s="11"/>
    </row>
    <row r="54" spans="1:5" x14ac:dyDescent="0.2">
      <c r="A54" s="11"/>
      <c r="B54" s="13"/>
      <c r="C54" s="11" t="s">
        <v>351</v>
      </c>
      <c r="D54" s="11" t="s">
        <v>167</v>
      </c>
      <c r="E54" s="11"/>
    </row>
    <row r="55" spans="1:5" x14ac:dyDescent="0.2">
      <c r="A55" s="11"/>
      <c r="B55" s="13"/>
      <c r="C55" s="11" t="s">
        <v>352</v>
      </c>
      <c r="D55" s="11" t="s">
        <v>169</v>
      </c>
      <c r="E55" s="11"/>
    </row>
    <row r="56" spans="1:5" x14ac:dyDescent="0.2">
      <c r="A56" s="11"/>
      <c r="B56" s="13"/>
      <c r="C56" s="11" t="s">
        <v>353</v>
      </c>
      <c r="D56" s="11" t="s">
        <v>170</v>
      </c>
      <c r="E56" s="11"/>
    </row>
    <row r="57" spans="1:5" x14ac:dyDescent="0.2">
      <c r="A57" s="11"/>
      <c r="B57" s="13"/>
      <c r="C57" s="11" t="s">
        <v>354</v>
      </c>
      <c r="D57" s="11" t="s">
        <v>171</v>
      </c>
      <c r="E57" s="11"/>
    </row>
    <row r="58" spans="1:5" x14ac:dyDescent="0.2">
      <c r="A58" s="11"/>
      <c r="B58" s="13"/>
      <c r="C58" s="11" t="s">
        <v>5</v>
      </c>
      <c r="D58" s="11" t="s">
        <v>174</v>
      </c>
      <c r="E58" s="11"/>
    </row>
    <row r="59" spans="1:5" x14ac:dyDescent="0.2">
      <c r="A59" s="11"/>
      <c r="B59" s="13"/>
      <c r="C59" s="11" t="s">
        <v>360</v>
      </c>
      <c r="D59" s="11" t="s">
        <v>166</v>
      </c>
      <c r="E59" s="11"/>
    </row>
    <row r="60" spans="1:5" x14ac:dyDescent="0.2">
      <c r="A60" s="11"/>
      <c r="B60" s="13"/>
      <c r="C60" s="11" t="s">
        <v>12</v>
      </c>
      <c r="D60" s="11" t="s">
        <v>168</v>
      </c>
      <c r="E60" s="11"/>
    </row>
    <row r="61" spans="1:5" x14ac:dyDescent="0.2">
      <c r="A61" s="11"/>
      <c r="B61" s="13"/>
      <c r="C61" s="11" t="s">
        <v>366</v>
      </c>
      <c r="D61" s="11" t="s">
        <v>172</v>
      </c>
      <c r="E61" s="11"/>
    </row>
    <row r="62" spans="1:5" x14ac:dyDescent="0.2">
      <c r="A62" s="11"/>
      <c r="B62" s="13"/>
      <c r="C62" s="11" t="s">
        <v>19</v>
      </c>
      <c r="D62" s="11" t="s">
        <v>173</v>
      </c>
      <c r="E62" s="11"/>
    </row>
    <row r="63" spans="1:5" x14ac:dyDescent="0.2">
      <c r="A63" s="11"/>
      <c r="B63" s="13"/>
      <c r="C63" s="11" t="s">
        <v>442</v>
      </c>
      <c r="D63" s="11" t="s">
        <v>175</v>
      </c>
      <c r="E63" s="11"/>
    </row>
    <row r="64" spans="1:5" x14ac:dyDescent="0.2">
      <c r="A64" s="11"/>
      <c r="B64" s="13"/>
      <c r="C64" s="11" t="s">
        <v>443</v>
      </c>
      <c r="D64" s="11" t="s">
        <v>176</v>
      </c>
      <c r="E64" s="11"/>
    </row>
    <row r="65" spans="1:5" x14ac:dyDescent="0.2">
      <c r="A65" s="11"/>
      <c r="B65" s="13"/>
      <c r="C65" s="11" t="s">
        <v>444</v>
      </c>
      <c r="D65" s="11" t="s">
        <v>177</v>
      </c>
      <c r="E65" s="11"/>
    </row>
    <row r="66" spans="1:5" x14ac:dyDescent="0.2">
      <c r="A66" s="11"/>
      <c r="B66" s="13"/>
      <c r="C66" s="11" t="s">
        <v>445</v>
      </c>
      <c r="D66" s="11" t="s">
        <v>179</v>
      </c>
      <c r="E66" s="11"/>
    </row>
    <row r="67" spans="1:5" x14ac:dyDescent="0.2">
      <c r="A67" s="11"/>
      <c r="B67" s="13"/>
      <c r="C67" s="11" t="s">
        <v>446</v>
      </c>
      <c r="D67" s="11" t="s">
        <v>180</v>
      </c>
      <c r="E67" s="11"/>
    </row>
    <row r="68" spans="1:5" x14ac:dyDescent="0.2">
      <c r="A68" s="11"/>
      <c r="B68" s="13"/>
      <c r="C68" s="11" t="s">
        <v>447</v>
      </c>
      <c r="D68" s="11" t="s">
        <v>181</v>
      </c>
      <c r="E68" s="11"/>
    </row>
    <row r="69" spans="1:5" x14ac:dyDescent="0.2">
      <c r="A69" s="11"/>
      <c r="B69" s="13"/>
      <c r="C69" s="11" t="s">
        <v>26</v>
      </c>
      <c r="D69" s="11" t="s">
        <v>182</v>
      </c>
      <c r="E69" s="11"/>
    </row>
    <row r="70" spans="1:5" x14ac:dyDescent="0.2">
      <c r="A70" s="11"/>
      <c r="B70" s="13"/>
      <c r="C70" s="11" t="s">
        <v>487</v>
      </c>
      <c r="D70" s="11" t="s">
        <v>183</v>
      </c>
      <c r="E70" s="11"/>
    </row>
    <row r="71" spans="1:5" x14ac:dyDescent="0.2">
      <c r="A71" s="11"/>
      <c r="B71" s="13"/>
      <c r="C71" s="11" t="s">
        <v>488</v>
      </c>
      <c r="D71" s="11" t="s">
        <v>184</v>
      </c>
      <c r="E71" s="11"/>
    </row>
    <row r="72" spans="1:5" x14ac:dyDescent="0.2">
      <c r="A72" s="11"/>
      <c r="B72" s="13"/>
      <c r="C72" s="11" t="s">
        <v>489</v>
      </c>
      <c r="D72" s="11" t="s">
        <v>185</v>
      </c>
      <c r="E72" s="11"/>
    </row>
    <row r="73" spans="1:5" x14ac:dyDescent="0.2">
      <c r="A73" s="11"/>
      <c r="B73" s="13"/>
      <c r="C73" s="11" t="s">
        <v>490</v>
      </c>
      <c r="D73" s="11" t="s">
        <v>186</v>
      </c>
      <c r="E73" s="11"/>
    </row>
    <row r="74" spans="1:5" x14ac:dyDescent="0.2">
      <c r="A74" s="11"/>
      <c r="B74" s="13"/>
      <c r="C74" s="11" t="s">
        <v>491</v>
      </c>
      <c r="D74" s="11" t="s">
        <v>187</v>
      </c>
      <c r="E74" s="11"/>
    </row>
    <row r="75" spans="1:5" x14ac:dyDescent="0.2">
      <c r="A75" s="11"/>
      <c r="B75" s="13"/>
      <c r="C75" s="11" t="s">
        <v>492</v>
      </c>
      <c r="D75" s="11" t="s">
        <v>188</v>
      </c>
      <c r="E75" s="11"/>
    </row>
    <row r="76" spans="1:5" x14ac:dyDescent="0.2">
      <c r="A76" s="11"/>
      <c r="B76" s="13"/>
      <c r="C76" s="11" t="s">
        <v>6</v>
      </c>
      <c r="D76" s="11" t="s">
        <v>189</v>
      </c>
      <c r="E76" s="11"/>
    </row>
    <row r="77" spans="1:5" x14ac:dyDescent="0.2">
      <c r="A77" s="11"/>
      <c r="B77" s="13"/>
      <c r="C77" s="11" t="s">
        <v>13</v>
      </c>
      <c r="D77" s="11" t="s">
        <v>190</v>
      </c>
      <c r="E77" s="11"/>
    </row>
    <row r="78" spans="1:5" x14ac:dyDescent="0.2">
      <c r="A78" s="11"/>
      <c r="B78" s="13"/>
      <c r="C78" s="11" t="s">
        <v>505</v>
      </c>
      <c r="D78" s="11" t="s">
        <v>191</v>
      </c>
      <c r="E78" s="11"/>
    </row>
    <row r="79" spans="1:5" x14ac:dyDescent="0.2">
      <c r="A79" s="11"/>
      <c r="B79" s="13"/>
      <c r="C79" s="11" t="s">
        <v>506</v>
      </c>
      <c r="D79" s="11" t="s">
        <v>192</v>
      </c>
      <c r="E79" s="11"/>
    </row>
    <row r="80" spans="1:5" x14ac:dyDescent="0.2">
      <c r="A80" s="11"/>
      <c r="B80" s="13"/>
      <c r="C80" s="11" t="s">
        <v>507</v>
      </c>
      <c r="D80" s="11" t="s">
        <v>193</v>
      </c>
      <c r="E80" s="11"/>
    </row>
    <row r="81" spans="1:5" x14ac:dyDescent="0.2">
      <c r="A81" s="11"/>
      <c r="B81" s="13"/>
      <c r="C81" s="11" t="s">
        <v>20</v>
      </c>
      <c r="D81" s="11" t="s">
        <v>194</v>
      </c>
      <c r="E81" s="11"/>
    </row>
    <row r="82" spans="1:5" x14ac:dyDescent="0.2">
      <c r="A82" s="11"/>
      <c r="B82" s="13"/>
      <c r="C82" s="11" t="s">
        <v>512</v>
      </c>
      <c r="D82" s="11" t="s">
        <v>195</v>
      </c>
      <c r="E82" s="11"/>
    </row>
    <row r="83" spans="1:5" x14ac:dyDescent="0.2">
      <c r="A83" s="11"/>
      <c r="B83" s="13"/>
      <c r="C83" s="11" t="s">
        <v>513</v>
      </c>
      <c r="D83" s="11" t="s">
        <v>196</v>
      </c>
      <c r="E83" s="11"/>
    </row>
    <row r="84" spans="1:5" x14ac:dyDescent="0.2">
      <c r="A84" s="11"/>
      <c r="B84" s="13"/>
      <c r="C84" s="11" t="s">
        <v>514</v>
      </c>
      <c r="D84" s="11" t="s">
        <v>197</v>
      </c>
      <c r="E84" s="11"/>
    </row>
    <row r="85" spans="1:5" x14ac:dyDescent="0.2">
      <c r="A85" s="11"/>
      <c r="B85" s="13"/>
      <c r="C85" s="11" t="s">
        <v>515</v>
      </c>
      <c r="D85" s="11" t="s">
        <v>198</v>
      </c>
      <c r="E85" s="11"/>
    </row>
    <row r="86" spans="1:5" x14ac:dyDescent="0.2">
      <c r="A86" s="11"/>
      <c r="B86" s="13"/>
      <c r="C86" s="11" t="s">
        <v>516</v>
      </c>
      <c r="D86" s="11" t="s">
        <v>199</v>
      </c>
      <c r="E86" s="11"/>
    </row>
    <row r="87" spans="1:5" x14ac:dyDescent="0.2">
      <c r="A87" s="11"/>
      <c r="B87" s="13"/>
      <c r="C87" s="11" t="s">
        <v>517</v>
      </c>
      <c r="D87" s="11" t="s">
        <v>200</v>
      </c>
      <c r="E87" s="11"/>
    </row>
    <row r="88" spans="1:5" x14ac:dyDescent="0.2">
      <c r="A88" s="11"/>
      <c r="B88" s="13"/>
      <c r="C88" s="11" t="s">
        <v>518</v>
      </c>
      <c r="D88" s="11" t="s">
        <v>201</v>
      </c>
      <c r="E88" s="11"/>
    </row>
    <row r="89" spans="1:5" x14ac:dyDescent="0.2">
      <c r="A89" s="11"/>
      <c r="B89" s="13"/>
      <c r="C89" s="11" t="s">
        <v>519</v>
      </c>
      <c r="D89" s="11" t="s">
        <v>10</v>
      </c>
      <c r="E89" s="11"/>
    </row>
    <row r="90" spans="1:5" x14ac:dyDescent="0.2">
      <c r="A90" s="11"/>
      <c r="B90" s="13"/>
      <c r="C90" s="11" t="s">
        <v>520</v>
      </c>
      <c r="D90" s="11" t="s">
        <v>210</v>
      </c>
      <c r="E90" s="11"/>
    </row>
    <row r="91" spans="1:5" x14ac:dyDescent="0.2">
      <c r="A91" s="11"/>
      <c r="B91" s="13"/>
      <c r="C91" s="11" t="s">
        <v>521</v>
      </c>
      <c r="D91" s="11" t="s">
        <v>211</v>
      </c>
      <c r="E91" s="11"/>
    </row>
    <row r="92" spans="1:5" x14ac:dyDescent="0.2">
      <c r="A92" s="11"/>
      <c r="B92" s="13"/>
      <c r="C92" s="11" t="s">
        <v>522</v>
      </c>
      <c r="D92" s="11" t="s">
        <v>203</v>
      </c>
      <c r="E92" s="11"/>
    </row>
    <row r="93" spans="1:5" x14ac:dyDescent="0.2">
      <c r="A93" s="11"/>
      <c r="B93" s="13"/>
      <c r="C93" s="11" t="s">
        <v>523</v>
      </c>
      <c r="D93" s="11" t="s">
        <v>204</v>
      </c>
      <c r="E93" s="11"/>
    </row>
    <row r="94" spans="1:5" x14ac:dyDescent="0.2">
      <c r="A94" s="11"/>
      <c r="B94" s="13"/>
      <c r="C94" s="11" t="s">
        <v>524</v>
      </c>
      <c r="D94" s="11" t="s">
        <v>212</v>
      </c>
      <c r="E94" s="11"/>
    </row>
    <row r="95" spans="1:5" x14ac:dyDescent="0.2">
      <c r="A95" s="11"/>
      <c r="B95" s="13"/>
      <c r="C95" s="11" t="s">
        <v>525</v>
      </c>
      <c r="D95" s="11" t="s">
        <v>213</v>
      </c>
      <c r="E95" s="11"/>
    </row>
    <row r="96" spans="1:5" x14ac:dyDescent="0.2">
      <c r="A96" s="11"/>
      <c r="B96" s="13"/>
      <c r="C96" s="11" t="s">
        <v>526</v>
      </c>
      <c r="D96" s="11" t="s">
        <v>216</v>
      </c>
      <c r="E96" s="11"/>
    </row>
    <row r="97" spans="1:5" x14ac:dyDescent="0.2">
      <c r="A97" s="11"/>
      <c r="B97" s="13"/>
      <c r="C97" s="11" t="s">
        <v>527</v>
      </c>
      <c r="D97" s="11" t="s">
        <v>217</v>
      </c>
      <c r="E97" s="11"/>
    </row>
    <row r="98" spans="1:5" x14ac:dyDescent="0.2">
      <c r="A98" s="11"/>
      <c r="B98" s="13"/>
      <c r="C98" s="11" t="s">
        <v>528</v>
      </c>
      <c r="D98" s="11" t="s">
        <v>218</v>
      </c>
      <c r="E98" s="11"/>
    </row>
    <row r="99" spans="1:5" x14ac:dyDescent="0.2">
      <c r="A99" s="11"/>
      <c r="B99" s="13"/>
      <c r="C99" s="11" t="s">
        <v>529</v>
      </c>
      <c r="D99" s="11" t="s">
        <v>219</v>
      </c>
      <c r="E99" s="11"/>
    </row>
    <row r="100" spans="1:5" x14ac:dyDescent="0.2">
      <c r="A100" s="11"/>
      <c r="B100" s="13"/>
      <c r="C100" s="11" t="s">
        <v>530</v>
      </c>
      <c r="D100" s="11" t="s">
        <v>220</v>
      </c>
      <c r="E100" s="11"/>
    </row>
    <row r="101" spans="1:5" x14ac:dyDescent="0.2">
      <c r="A101" s="11"/>
      <c r="B101" s="13"/>
      <c r="C101" s="11" t="s">
        <v>531</v>
      </c>
      <c r="D101" s="11" t="s">
        <v>221</v>
      </c>
      <c r="E101" s="11"/>
    </row>
    <row r="102" spans="1:5" x14ac:dyDescent="0.2">
      <c r="A102" s="11"/>
      <c r="B102" s="13"/>
      <c r="C102" s="11" t="s">
        <v>532</v>
      </c>
      <c r="D102" s="11" t="s">
        <v>222</v>
      </c>
      <c r="E102" s="11"/>
    </row>
    <row r="103" spans="1:5" x14ac:dyDescent="0.2">
      <c r="A103" s="11"/>
      <c r="B103" s="13"/>
      <c r="C103" s="11" t="s">
        <v>533</v>
      </c>
      <c r="D103" s="11" t="s">
        <v>224</v>
      </c>
      <c r="E103" s="11"/>
    </row>
    <row r="104" spans="1:5" x14ac:dyDescent="0.2">
      <c r="A104" s="11"/>
      <c r="B104" s="13"/>
      <c r="C104" s="11" t="s">
        <v>534</v>
      </c>
      <c r="D104" s="11" t="s">
        <v>225</v>
      </c>
      <c r="E104" s="11"/>
    </row>
    <row r="105" spans="1:5" x14ac:dyDescent="0.2">
      <c r="A105" s="11"/>
      <c r="B105" s="13"/>
      <c r="C105" s="11" t="s">
        <v>535</v>
      </c>
      <c r="D105" s="11" t="s">
        <v>227</v>
      </c>
      <c r="E105" s="11"/>
    </row>
    <row r="106" spans="1:5" x14ac:dyDescent="0.2">
      <c r="A106" s="11"/>
      <c r="B106" s="13"/>
      <c r="C106" s="11" t="s">
        <v>536</v>
      </c>
      <c r="D106" s="11" t="s">
        <v>228</v>
      </c>
      <c r="E106" s="11"/>
    </row>
    <row r="107" spans="1:5" x14ac:dyDescent="0.2">
      <c r="A107" s="11"/>
      <c r="B107" s="13"/>
      <c r="C107" s="11" t="s">
        <v>537</v>
      </c>
      <c r="D107" s="11" t="s">
        <v>229</v>
      </c>
      <c r="E107" s="11"/>
    </row>
    <row r="108" spans="1:5" x14ac:dyDescent="0.2">
      <c r="A108" s="11"/>
      <c r="B108" s="13"/>
      <c r="C108" s="11" t="s">
        <v>27</v>
      </c>
      <c r="D108" s="11" t="s">
        <v>232</v>
      </c>
      <c r="E108" s="11"/>
    </row>
    <row r="109" spans="1:5" x14ac:dyDescent="0.2">
      <c r="A109" s="11"/>
      <c r="B109" s="13"/>
      <c r="C109" s="11" t="s">
        <v>7</v>
      </c>
      <c r="D109" s="11" t="s">
        <v>233</v>
      </c>
      <c r="E109" s="11"/>
    </row>
    <row r="110" spans="1:5" x14ac:dyDescent="0.2">
      <c r="A110" s="11"/>
      <c r="B110" s="13"/>
      <c r="C110" s="11" t="s">
        <v>563</v>
      </c>
      <c r="D110" s="11" t="s">
        <v>234</v>
      </c>
      <c r="E110" s="11"/>
    </row>
    <row r="111" spans="1:5" x14ac:dyDescent="0.2">
      <c r="A111" s="11"/>
      <c r="B111" s="13"/>
      <c r="C111" s="11" t="s">
        <v>564</v>
      </c>
      <c r="D111" s="11" t="s">
        <v>235</v>
      </c>
      <c r="E111" s="11"/>
    </row>
    <row r="112" spans="1:5" x14ac:dyDescent="0.2">
      <c r="A112" s="11"/>
      <c r="B112" s="13"/>
      <c r="C112" s="11" t="s">
        <v>14</v>
      </c>
      <c r="D112" s="11" t="s">
        <v>236</v>
      </c>
      <c r="E112" s="11"/>
    </row>
    <row r="113" spans="1:5" x14ac:dyDescent="0.2">
      <c r="A113" s="11"/>
      <c r="B113" s="13"/>
      <c r="C113" s="11" t="s">
        <v>574</v>
      </c>
      <c r="D113" s="11" t="s">
        <v>237</v>
      </c>
      <c r="E113" s="11"/>
    </row>
    <row r="114" spans="1:5" x14ac:dyDescent="0.2">
      <c r="A114" s="11"/>
      <c r="B114" s="13"/>
      <c r="C114" s="11" t="s">
        <v>21</v>
      </c>
      <c r="D114" s="11" t="s">
        <v>238</v>
      </c>
      <c r="E114" s="11"/>
    </row>
    <row r="115" spans="1:5" x14ac:dyDescent="0.2">
      <c r="A115" s="11"/>
      <c r="B115" s="13"/>
      <c r="C115" s="11" t="s">
        <v>579</v>
      </c>
      <c r="D115" s="11" t="s">
        <v>680</v>
      </c>
      <c r="E115" s="11"/>
    </row>
    <row r="116" spans="1:5" x14ac:dyDescent="0.2">
      <c r="A116" s="11"/>
      <c r="B116" s="13"/>
      <c r="C116" s="11" t="s">
        <v>28</v>
      </c>
      <c r="D116" s="11" t="s">
        <v>239</v>
      </c>
      <c r="E116" s="11"/>
    </row>
    <row r="117" spans="1:5" x14ac:dyDescent="0.2">
      <c r="A117" s="11"/>
      <c r="B117" s="13"/>
      <c r="C117" s="11" t="s">
        <v>585</v>
      </c>
      <c r="D117" s="11" t="s">
        <v>240</v>
      </c>
      <c r="E117" s="11"/>
    </row>
    <row r="118" spans="1:5" x14ac:dyDescent="0.2">
      <c r="A118" s="11"/>
      <c r="B118" s="13"/>
      <c r="C118" s="11" t="s">
        <v>586</v>
      </c>
      <c r="D118" s="11" t="s">
        <v>241</v>
      </c>
      <c r="E118" s="11"/>
    </row>
    <row r="119" spans="1:5" x14ac:dyDescent="0.2">
      <c r="A119" s="11"/>
      <c r="B119" s="13"/>
      <c r="C119" s="11" t="s">
        <v>587</v>
      </c>
      <c r="D119" s="11" t="s">
        <v>242</v>
      </c>
      <c r="E119" s="11"/>
    </row>
    <row r="120" spans="1:5" x14ac:dyDescent="0.2">
      <c r="A120" s="11"/>
      <c r="B120" s="13"/>
      <c r="C120" s="11" t="s">
        <v>588</v>
      </c>
      <c r="D120" s="11" t="s">
        <v>243</v>
      </c>
      <c r="E120" s="11"/>
    </row>
    <row r="121" spans="1:5" x14ac:dyDescent="0.2">
      <c r="A121" s="11"/>
      <c r="B121" s="13"/>
      <c r="C121" s="11" t="s">
        <v>589</v>
      </c>
      <c r="D121" s="11" t="s">
        <v>681</v>
      </c>
      <c r="E121" s="11"/>
    </row>
    <row r="122" spans="1:5" x14ac:dyDescent="0.2">
      <c r="A122" s="11"/>
      <c r="B122" s="13"/>
      <c r="C122" s="11" t="s">
        <v>590</v>
      </c>
      <c r="D122" s="11" t="s">
        <v>245</v>
      </c>
      <c r="E122" s="11"/>
    </row>
    <row r="123" spans="1:5" x14ac:dyDescent="0.2">
      <c r="A123" s="11"/>
      <c r="B123" s="13"/>
      <c r="C123" s="11" t="s">
        <v>8</v>
      </c>
      <c r="D123" s="11" t="s">
        <v>246</v>
      </c>
      <c r="E123" s="11"/>
    </row>
    <row r="124" spans="1:5" x14ac:dyDescent="0.2">
      <c r="A124" s="11"/>
      <c r="B124" s="13"/>
      <c r="C124" s="11" t="s">
        <v>15</v>
      </c>
      <c r="D124" s="11" t="s">
        <v>247</v>
      </c>
      <c r="E124" s="11"/>
    </row>
    <row r="125" spans="1:5" x14ac:dyDescent="0.2">
      <c r="A125" s="11"/>
      <c r="B125" s="13"/>
      <c r="C125" s="11" t="s">
        <v>606</v>
      </c>
      <c r="D125" s="11" t="s">
        <v>248</v>
      </c>
      <c r="E125" s="11"/>
    </row>
    <row r="126" spans="1:5" x14ac:dyDescent="0.2">
      <c r="A126" s="11"/>
      <c r="B126" s="13"/>
      <c r="C126" s="11" t="s">
        <v>607</v>
      </c>
      <c r="D126" s="11" t="s">
        <v>249</v>
      </c>
      <c r="E126" s="11"/>
    </row>
    <row r="127" spans="1:5" x14ac:dyDescent="0.2">
      <c r="A127" s="11"/>
      <c r="B127" s="13"/>
      <c r="C127" s="11" t="s">
        <v>608</v>
      </c>
      <c r="D127" s="11" t="s">
        <v>251</v>
      </c>
      <c r="E127" s="11"/>
    </row>
    <row r="128" spans="1:5" x14ac:dyDescent="0.2">
      <c r="A128" s="11"/>
      <c r="B128" s="13"/>
      <c r="C128" s="11" t="s">
        <v>22</v>
      </c>
      <c r="D128" s="11" t="s">
        <v>252</v>
      </c>
      <c r="E128" s="11"/>
    </row>
    <row r="129" spans="1:5" x14ac:dyDescent="0.2">
      <c r="A129" s="11"/>
      <c r="B129" s="13"/>
      <c r="C129" s="11" t="s">
        <v>620</v>
      </c>
      <c r="D129" s="11" t="s">
        <v>253</v>
      </c>
      <c r="E129" s="11"/>
    </row>
    <row r="130" spans="1:5" x14ac:dyDescent="0.2">
      <c r="A130" s="11"/>
      <c r="B130" s="13"/>
      <c r="C130" s="11" t="s">
        <v>621</v>
      </c>
      <c r="D130" s="11" t="s">
        <v>254</v>
      </c>
      <c r="E130" s="11"/>
    </row>
    <row r="131" spans="1:5" x14ac:dyDescent="0.2">
      <c r="A131" s="11"/>
      <c r="B131" s="13"/>
      <c r="C131" s="11" t="s">
        <v>622</v>
      </c>
      <c r="D131" s="11" t="s">
        <v>256</v>
      </c>
      <c r="E131" s="11"/>
    </row>
    <row r="132" spans="1:5" x14ac:dyDescent="0.2">
      <c r="A132" s="11"/>
      <c r="B132" s="13"/>
      <c r="C132" s="11" t="s">
        <v>623</v>
      </c>
      <c r="D132" s="11" t="s">
        <v>257</v>
      </c>
      <c r="E132" s="11"/>
    </row>
    <row r="133" spans="1:5" x14ac:dyDescent="0.2">
      <c r="A133" s="11"/>
      <c r="B133" s="13"/>
      <c r="C133" s="11" t="s">
        <v>624</v>
      </c>
      <c r="D133" s="11" t="s">
        <v>258</v>
      </c>
      <c r="E133" s="11"/>
    </row>
    <row r="134" spans="1:5" x14ac:dyDescent="0.2">
      <c r="A134" s="11"/>
      <c r="B134" s="13"/>
      <c r="C134" s="11" t="s">
        <v>625</v>
      </c>
      <c r="D134" s="11" t="s">
        <v>260</v>
      </c>
      <c r="E134" s="11"/>
    </row>
    <row r="135" spans="1:5" x14ac:dyDescent="0.2">
      <c r="A135" s="11"/>
      <c r="B135" s="13"/>
      <c r="C135" s="11" t="s">
        <v>626</v>
      </c>
      <c r="D135" s="11" t="s">
        <v>261</v>
      </c>
      <c r="E135" s="11"/>
    </row>
    <row r="136" spans="1:5" x14ac:dyDescent="0.2">
      <c r="A136" s="11"/>
      <c r="B136" s="13"/>
      <c r="C136" s="11" t="s">
        <v>627</v>
      </c>
      <c r="D136" s="11" t="s">
        <v>265</v>
      </c>
      <c r="E136" s="11"/>
    </row>
    <row r="137" spans="1:5" x14ac:dyDescent="0.2">
      <c r="A137" s="11"/>
      <c r="B137" s="13"/>
      <c r="C137" s="11" t="s">
        <v>628</v>
      </c>
      <c r="D137" s="11" t="s">
        <v>266</v>
      </c>
      <c r="E137" s="11"/>
    </row>
    <row r="138" spans="1:5" x14ac:dyDescent="0.2">
      <c r="A138" s="11"/>
      <c r="B138" s="13"/>
      <c r="C138" s="11" t="s">
        <v>629</v>
      </c>
      <c r="D138" s="11" t="s">
        <v>267</v>
      </c>
      <c r="E138" s="11"/>
    </row>
    <row r="139" spans="1:5" x14ac:dyDescent="0.2">
      <c r="A139" s="11"/>
      <c r="B139" s="13"/>
      <c r="C139" s="11" t="s">
        <v>630</v>
      </c>
      <c r="D139" s="11" t="s">
        <v>268</v>
      </c>
      <c r="E139" s="11"/>
    </row>
    <row r="140" spans="1:5" x14ac:dyDescent="0.2">
      <c r="A140" s="11"/>
      <c r="B140" s="13"/>
      <c r="C140" s="11" t="s">
        <v>631</v>
      </c>
      <c r="D140" s="11" t="s">
        <v>4</v>
      </c>
      <c r="E140" s="11"/>
    </row>
    <row r="141" spans="1:5" x14ac:dyDescent="0.2">
      <c r="A141" s="11"/>
      <c r="B141" s="13"/>
      <c r="C141" s="11" t="s">
        <v>632</v>
      </c>
      <c r="D141" s="11" t="s">
        <v>269</v>
      </c>
      <c r="E141" s="11"/>
    </row>
    <row r="142" spans="1:5" x14ac:dyDescent="0.2">
      <c r="A142" s="11"/>
      <c r="B142" s="13"/>
      <c r="C142" s="11" t="s">
        <v>633</v>
      </c>
      <c r="D142" s="11" t="s">
        <v>270</v>
      </c>
      <c r="E142" s="11"/>
    </row>
    <row r="143" spans="1:5" x14ac:dyDescent="0.2">
      <c r="A143" s="11"/>
      <c r="B143" s="13"/>
      <c r="C143" s="11" t="s">
        <v>634</v>
      </c>
      <c r="D143" s="11" t="s">
        <v>271</v>
      </c>
      <c r="E143" s="11"/>
    </row>
    <row r="144" spans="1:5" x14ac:dyDescent="0.2">
      <c r="A144" s="11"/>
      <c r="B144" s="13"/>
      <c r="C144" s="11" t="s">
        <v>635</v>
      </c>
      <c r="D144" s="11" t="s">
        <v>272</v>
      </c>
      <c r="E144" s="11"/>
    </row>
    <row r="145" spans="1:5" x14ac:dyDescent="0.2">
      <c r="A145" s="11"/>
      <c r="B145" s="13"/>
      <c r="C145" s="11" t="s">
        <v>636</v>
      </c>
      <c r="D145" s="11" t="s">
        <v>274</v>
      </c>
      <c r="E145" s="11"/>
    </row>
    <row r="146" spans="1:5" x14ac:dyDescent="0.2">
      <c r="A146" s="11"/>
      <c r="B146" s="13"/>
      <c r="C146" s="11" t="s">
        <v>637</v>
      </c>
      <c r="D146" s="11" t="s">
        <v>275</v>
      </c>
      <c r="E146" s="11"/>
    </row>
    <row r="147" spans="1:5" x14ac:dyDescent="0.2">
      <c r="A147" s="11"/>
      <c r="B147" s="13"/>
      <c r="C147" s="11" t="s">
        <v>638</v>
      </c>
      <c r="D147" s="11" t="s">
        <v>279</v>
      </c>
      <c r="E147" s="11"/>
    </row>
    <row r="148" spans="1:5" x14ac:dyDescent="0.2">
      <c r="A148" s="11"/>
      <c r="B148" s="13"/>
      <c r="C148" s="11" t="s">
        <v>639</v>
      </c>
      <c r="D148" s="11" t="s">
        <v>280</v>
      </c>
      <c r="E148" s="11"/>
    </row>
    <row r="149" spans="1:5" x14ac:dyDescent="0.2">
      <c r="A149" s="11"/>
      <c r="B149" s="13"/>
      <c r="C149" s="11" t="s">
        <v>29</v>
      </c>
      <c r="D149" s="11" t="s">
        <v>281</v>
      </c>
      <c r="E149" s="11"/>
    </row>
    <row r="150" spans="1:5" x14ac:dyDescent="0.2">
      <c r="A150" s="11"/>
      <c r="B150" s="13"/>
      <c r="C150" s="11" t="s">
        <v>648</v>
      </c>
      <c r="D150" s="11" t="s">
        <v>11</v>
      </c>
      <c r="E150" s="11"/>
    </row>
    <row r="151" spans="1:5" x14ac:dyDescent="0.2">
      <c r="A151" s="11"/>
      <c r="B151" s="13"/>
      <c r="C151" s="11" t="s">
        <v>649</v>
      </c>
      <c r="D151" s="11" t="s">
        <v>282</v>
      </c>
      <c r="E151" s="11"/>
    </row>
    <row r="152" spans="1:5" x14ac:dyDescent="0.2">
      <c r="A152" s="11"/>
      <c r="B152" s="13"/>
      <c r="C152" s="11" t="s">
        <v>650</v>
      </c>
      <c r="D152" s="11" t="s">
        <v>283</v>
      </c>
      <c r="E152" s="11"/>
    </row>
    <row r="153" spans="1:5" x14ac:dyDescent="0.2">
      <c r="A153" s="11"/>
      <c r="B153" s="13"/>
      <c r="C153" s="11" t="s">
        <v>651</v>
      </c>
      <c r="D153" s="11" t="s">
        <v>284</v>
      </c>
      <c r="E153" s="11"/>
    </row>
    <row r="154" spans="1:5" x14ac:dyDescent="0.2">
      <c r="A154" s="11"/>
      <c r="B154" s="13"/>
      <c r="C154" s="11" t="s">
        <v>652</v>
      </c>
      <c r="D154" s="11" t="s">
        <v>285</v>
      </c>
      <c r="E154" s="11"/>
    </row>
    <row r="155" spans="1:5" x14ac:dyDescent="0.2">
      <c r="A155" s="11"/>
      <c r="B155" s="13"/>
      <c r="C155" s="11" t="s">
        <v>653</v>
      </c>
      <c r="D155" s="11" t="s">
        <v>286</v>
      </c>
      <c r="E155" s="11"/>
    </row>
    <row r="156" spans="1:5" x14ac:dyDescent="0.2">
      <c r="A156" s="11"/>
      <c r="B156" s="13"/>
      <c r="C156" s="11" t="s">
        <v>654</v>
      </c>
      <c r="D156" s="11" t="s">
        <v>301</v>
      </c>
      <c r="E156" s="11"/>
    </row>
    <row r="157" spans="1:5" x14ac:dyDescent="0.2">
      <c r="A157" s="11"/>
      <c r="B157" s="13"/>
      <c r="C157" s="11" t="s">
        <v>655</v>
      </c>
      <c r="D157" s="11" t="s">
        <v>287</v>
      </c>
      <c r="E157" s="11"/>
    </row>
    <row r="158" spans="1:5" x14ac:dyDescent="0.2">
      <c r="A158" s="11"/>
      <c r="B158" s="13"/>
      <c r="C158" s="11" t="s">
        <v>656</v>
      </c>
      <c r="D158" s="11" t="s">
        <v>288</v>
      </c>
      <c r="E158" s="11"/>
    </row>
    <row r="159" spans="1:5" x14ac:dyDescent="0.2">
      <c r="A159" s="11"/>
      <c r="B159" s="13"/>
      <c r="C159" s="11" t="s">
        <v>657</v>
      </c>
      <c r="D159" s="11" t="s">
        <v>293</v>
      </c>
      <c r="E159" s="11"/>
    </row>
    <row r="160" spans="1:5" x14ac:dyDescent="0.2">
      <c r="A160" s="11"/>
      <c r="B160" s="13"/>
      <c r="C160" s="11" t="s">
        <v>658</v>
      </c>
      <c r="D160" s="11" t="s">
        <v>294</v>
      </c>
      <c r="E160" s="11"/>
    </row>
    <row r="161" spans="1:5" x14ac:dyDescent="0.2">
      <c r="A161" s="11"/>
      <c r="B161" s="13"/>
      <c r="C161" s="11" t="s">
        <v>659</v>
      </c>
      <c r="D161" s="11" t="s">
        <v>299</v>
      </c>
      <c r="E161" s="11"/>
    </row>
    <row r="162" spans="1:5" x14ac:dyDescent="0.2">
      <c r="A162" s="11"/>
      <c r="B162" s="13"/>
      <c r="C162" s="11"/>
      <c r="D162" s="11" t="s">
        <v>303</v>
      </c>
      <c r="E162" s="11"/>
    </row>
    <row r="163" spans="1:5" x14ac:dyDescent="0.2">
      <c r="A163" s="11"/>
      <c r="B163" s="13"/>
      <c r="C163" s="11"/>
      <c r="D163" s="11" t="s">
        <v>304</v>
      </c>
      <c r="E163" s="11"/>
    </row>
    <row r="164" spans="1:5" x14ac:dyDescent="0.2">
      <c r="A164" s="11"/>
      <c r="B164" s="13"/>
      <c r="C164" s="11"/>
      <c r="D164" s="11" t="s">
        <v>307</v>
      </c>
      <c r="E164" s="11"/>
    </row>
    <row r="165" spans="1:5" x14ac:dyDescent="0.2">
      <c r="A165" s="11"/>
      <c r="B165" s="13"/>
      <c r="C165" s="11"/>
      <c r="D165" s="11" t="s">
        <v>309</v>
      </c>
      <c r="E165" s="11"/>
    </row>
    <row r="166" spans="1:5" x14ac:dyDescent="0.2">
      <c r="A166" s="11"/>
      <c r="B166" s="13"/>
      <c r="C166" s="11"/>
      <c r="D166" s="11" t="s">
        <v>318</v>
      </c>
      <c r="E166" s="11"/>
    </row>
    <row r="167" spans="1:5" x14ac:dyDescent="0.2">
      <c r="A167" s="11"/>
      <c r="B167" s="13"/>
      <c r="C167" s="11"/>
      <c r="D167" s="11" t="s">
        <v>325</v>
      </c>
      <c r="E167" s="11"/>
    </row>
    <row r="168" spans="1:5" x14ac:dyDescent="0.2">
      <c r="A168" s="11"/>
      <c r="B168" s="13"/>
      <c r="C168" s="11"/>
      <c r="D168" s="11" t="s">
        <v>326</v>
      </c>
      <c r="E168" s="11"/>
    </row>
    <row r="169" spans="1:5" x14ac:dyDescent="0.2">
      <c r="A169" s="11"/>
      <c r="B169" s="13"/>
      <c r="C169" s="11"/>
      <c r="D169" s="11" t="s">
        <v>328</v>
      </c>
      <c r="E169" s="11"/>
    </row>
    <row r="170" spans="1:5" x14ac:dyDescent="0.2">
      <c r="A170" s="11"/>
      <c r="B170" s="13"/>
      <c r="C170" s="11"/>
      <c r="D170" s="11" t="s">
        <v>329</v>
      </c>
      <c r="E170" s="11"/>
    </row>
    <row r="171" spans="1:5" x14ac:dyDescent="0.2">
      <c r="A171" s="11"/>
      <c r="B171" s="13"/>
      <c r="C171" s="11"/>
      <c r="D171" s="11" t="s">
        <v>330</v>
      </c>
      <c r="E171" s="11"/>
    </row>
    <row r="172" spans="1:5" x14ac:dyDescent="0.2">
      <c r="A172" s="11"/>
      <c r="B172" s="13"/>
      <c r="C172" s="11"/>
      <c r="D172" s="11" t="s">
        <v>331</v>
      </c>
      <c r="E172" s="11"/>
    </row>
    <row r="173" spans="1:5" x14ac:dyDescent="0.2">
      <c r="A173" s="11"/>
      <c r="B173" s="13"/>
      <c r="C173" s="11"/>
      <c r="D173" s="11" t="s">
        <v>332</v>
      </c>
      <c r="E173" s="11"/>
    </row>
    <row r="174" spans="1:5" x14ac:dyDescent="0.2">
      <c r="A174" s="11"/>
      <c r="B174" s="13"/>
      <c r="C174" s="11"/>
      <c r="D174" s="11" t="s">
        <v>333</v>
      </c>
      <c r="E174" s="11"/>
    </row>
    <row r="175" spans="1:5" x14ac:dyDescent="0.2">
      <c r="A175" s="11"/>
      <c r="B175" s="13"/>
      <c r="C175" s="11"/>
      <c r="D175" s="11" t="s">
        <v>334</v>
      </c>
      <c r="E175" s="11"/>
    </row>
    <row r="176" spans="1:5" x14ac:dyDescent="0.2">
      <c r="A176" s="11"/>
      <c r="B176" s="13"/>
      <c r="C176" s="11"/>
      <c r="D176" s="11" t="s">
        <v>289</v>
      </c>
      <c r="E176" s="11"/>
    </row>
    <row r="177" spans="1:5" x14ac:dyDescent="0.2">
      <c r="A177" s="11"/>
      <c r="B177" s="13"/>
      <c r="C177" s="11"/>
      <c r="D177" s="11" t="s">
        <v>290</v>
      </c>
      <c r="E177" s="11"/>
    </row>
    <row r="178" spans="1:5" x14ac:dyDescent="0.2">
      <c r="A178" s="11"/>
      <c r="B178" s="13"/>
      <c r="C178" s="11"/>
      <c r="D178" s="11" t="s">
        <v>321</v>
      </c>
      <c r="E178" s="11"/>
    </row>
    <row r="179" spans="1:5" x14ac:dyDescent="0.2">
      <c r="A179" s="11"/>
      <c r="B179" s="13"/>
      <c r="C179" s="11"/>
      <c r="D179" s="11" t="s">
        <v>291</v>
      </c>
      <c r="E179" s="11"/>
    </row>
    <row r="180" spans="1:5" x14ac:dyDescent="0.2">
      <c r="A180" s="11"/>
      <c r="B180" s="13"/>
      <c r="C180" s="11"/>
      <c r="D180" s="11" t="s">
        <v>292</v>
      </c>
      <c r="E180" s="11"/>
    </row>
    <row r="181" spans="1:5" x14ac:dyDescent="0.2">
      <c r="A181" s="11"/>
      <c r="B181" s="13"/>
      <c r="C181" s="11"/>
      <c r="D181" s="11" t="s">
        <v>295</v>
      </c>
      <c r="E181" s="11"/>
    </row>
    <row r="182" spans="1:5" x14ac:dyDescent="0.2">
      <c r="A182" s="11"/>
      <c r="B182" s="13"/>
      <c r="C182" s="11"/>
      <c r="D182" s="11" t="s">
        <v>313</v>
      </c>
      <c r="E182" s="11"/>
    </row>
    <row r="183" spans="1:5" x14ac:dyDescent="0.2">
      <c r="A183" s="11"/>
      <c r="B183" s="13"/>
      <c r="C183" s="11"/>
      <c r="D183" s="11" t="s">
        <v>296</v>
      </c>
      <c r="E183" s="11"/>
    </row>
    <row r="184" spans="1:5" x14ac:dyDescent="0.2">
      <c r="A184" s="11"/>
      <c r="B184" s="13"/>
      <c r="C184" s="11"/>
      <c r="D184" s="11" t="s">
        <v>297</v>
      </c>
      <c r="E184" s="11"/>
    </row>
    <row r="185" spans="1:5" x14ac:dyDescent="0.2">
      <c r="A185" s="11"/>
      <c r="B185" s="13"/>
      <c r="C185" s="11"/>
      <c r="D185" s="11" t="s">
        <v>298</v>
      </c>
      <c r="E185" s="11"/>
    </row>
    <row r="186" spans="1:5" x14ac:dyDescent="0.2">
      <c r="A186" s="11"/>
      <c r="B186" s="13"/>
      <c r="C186" s="11"/>
      <c r="D186" s="11" t="s">
        <v>300</v>
      </c>
      <c r="E186" s="11"/>
    </row>
    <row r="187" spans="1:5" x14ac:dyDescent="0.2">
      <c r="A187" s="11"/>
      <c r="B187" s="13"/>
      <c r="C187" s="11"/>
      <c r="D187" s="11" t="s">
        <v>302</v>
      </c>
      <c r="E187" s="11"/>
    </row>
    <row r="188" spans="1:5" x14ac:dyDescent="0.2">
      <c r="A188" s="11"/>
      <c r="B188" s="13"/>
      <c r="C188" s="11"/>
      <c r="D188" s="11" t="s">
        <v>320</v>
      </c>
      <c r="E188" s="11"/>
    </row>
    <row r="189" spans="1:5" x14ac:dyDescent="0.2">
      <c r="A189" s="11"/>
      <c r="B189" s="13"/>
      <c r="C189" s="11"/>
      <c r="D189" s="11" t="s">
        <v>305</v>
      </c>
      <c r="E189" s="11"/>
    </row>
    <row r="190" spans="1:5" x14ac:dyDescent="0.2">
      <c r="A190" s="11"/>
      <c r="B190" s="13"/>
      <c r="C190" s="11"/>
      <c r="D190" s="11" t="s">
        <v>317</v>
      </c>
      <c r="E190" s="11"/>
    </row>
    <row r="191" spans="1:5" x14ac:dyDescent="0.2">
      <c r="A191" s="11"/>
      <c r="B191" s="13"/>
      <c r="C191" s="11"/>
      <c r="D191" s="11" t="s">
        <v>306</v>
      </c>
      <c r="E191" s="11"/>
    </row>
    <row r="192" spans="1:5" x14ac:dyDescent="0.2">
      <c r="A192" s="11"/>
      <c r="B192" s="13"/>
      <c r="C192" s="11"/>
      <c r="D192" s="11" t="s">
        <v>308</v>
      </c>
      <c r="E192" s="11"/>
    </row>
    <row r="193" spans="1:5" x14ac:dyDescent="0.2">
      <c r="A193" s="11"/>
      <c r="B193" s="13"/>
      <c r="C193" s="11"/>
      <c r="D193" s="11" t="s">
        <v>310</v>
      </c>
      <c r="E193" s="11"/>
    </row>
    <row r="194" spans="1:5" x14ac:dyDescent="0.2">
      <c r="A194" s="11"/>
      <c r="B194" s="13"/>
      <c r="C194" s="11"/>
      <c r="D194" s="11" t="s">
        <v>311</v>
      </c>
      <c r="E194" s="11"/>
    </row>
    <row r="195" spans="1:5" x14ac:dyDescent="0.2">
      <c r="A195" s="11"/>
      <c r="B195" s="13"/>
      <c r="C195" s="11"/>
      <c r="D195" s="11" t="s">
        <v>682</v>
      </c>
      <c r="E195" s="11"/>
    </row>
    <row r="196" spans="1:5" x14ac:dyDescent="0.2">
      <c r="A196" s="11"/>
      <c r="B196" s="13"/>
      <c r="C196" s="11"/>
      <c r="D196" s="11" t="s">
        <v>312</v>
      </c>
      <c r="E196" s="11"/>
    </row>
    <row r="197" spans="1:5" x14ac:dyDescent="0.2">
      <c r="A197" s="11"/>
      <c r="B197" s="13"/>
      <c r="C197" s="11"/>
      <c r="D197" s="11" t="s">
        <v>314</v>
      </c>
      <c r="E197" s="11"/>
    </row>
    <row r="198" spans="1:5" x14ac:dyDescent="0.2">
      <c r="A198" s="11"/>
      <c r="B198" s="13"/>
      <c r="C198" s="11"/>
      <c r="D198" s="11" t="s">
        <v>315</v>
      </c>
      <c r="E198" s="11"/>
    </row>
    <row r="199" spans="1:5" x14ac:dyDescent="0.2">
      <c r="A199" s="11"/>
      <c r="B199" s="13"/>
      <c r="C199" s="11"/>
      <c r="D199" s="11" t="s">
        <v>316</v>
      </c>
      <c r="E199" s="11"/>
    </row>
    <row r="200" spans="1:5" x14ac:dyDescent="0.2">
      <c r="A200" s="11"/>
      <c r="B200" s="13"/>
      <c r="C200" s="11"/>
      <c r="D200" s="11" t="s">
        <v>319</v>
      </c>
      <c r="E200" s="11"/>
    </row>
    <row r="201" spans="1:5" x14ac:dyDescent="0.2">
      <c r="A201" s="11"/>
      <c r="B201" s="13"/>
      <c r="C201" s="11"/>
      <c r="D201" s="11" t="s">
        <v>322</v>
      </c>
      <c r="E201" s="11"/>
    </row>
    <row r="202" spans="1:5" x14ac:dyDescent="0.2">
      <c r="A202" s="11"/>
      <c r="B202" s="13"/>
      <c r="C202" s="11"/>
      <c r="D202" s="11" t="s">
        <v>323</v>
      </c>
      <c r="E202" s="11"/>
    </row>
    <row r="203" spans="1:5" x14ac:dyDescent="0.2">
      <c r="A203" s="11"/>
      <c r="B203" s="13"/>
      <c r="C203" s="11"/>
      <c r="D203" s="11" t="s">
        <v>324</v>
      </c>
      <c r="E203" s="11"/>
    </row>
    <row r="204" spans="1:5" x14ac:dyDescent="0.2">
      <c r="A204" s="11"/>
      <c r="B204" s="13"/>
      <c r="C204" s="11"/>
      <c r="D204" s="11" t="s">
        <v>327</v>
      </c>
      <c r="E204" s="11"/>
    </row>
    <row r="205" spans="1:5" x14ac:dyDescent="0.2">
      <c r="A205" s="11"/>
      <c r="B205" s="13"/>
      <c r="C205" s="11"/>
      <c r="D205" s="11" t="s">
        <v>337</v>
      </c>
      <c r="E205" s="11"/>
    </row>
    <row r="206" spans="1:5" x14ac:dyDescent="0.2">
      <c r="A206" s="11"/>
      <c r="B206" s="13"/>
      <c r="C206" s="11"/>
      <c r="D206" s="11" t="s">
        <v>338</v>
      </c>
      <c r="E206" s="11"/>
    </row>
    <row r="207" spans="1:5" x14ac:dyDescent="0.2">
      <c r="A207" s="11"/>
      <c r="B207" s="13"/>
      <c r="C207" s="11"/>
      <c r="D207" s="11" t="s">
        <v>339</v>
      </c>
      <c r="E207" s="11"/>
    </row>
    <row r="208" spans="1:5" x14ac:dyDescent="0.2">
      <c r="A208" s="11"/>
      <c r="B208" s="13"/>
      <c r="C208" s="11"/>
      <c r="D208" s="11" t="s">
        <v>25</v>
      </c>
      <c r="E208" s="11"/>
    </row>
    <row r="209" spans="1:5" x14ac:dyDescent="0.2">
      <c r="A209" s="11"/>
      <c r="B209" s="13"/>
      <c r="C209" s="11"/>
      <c r="D209" s="11" t="s">
        <v>342</v>
      </c>
      <c r="E209" s="11"/>
    </row>
    <row r="210" spans="1:5" x14ac:dyDescent="0.2">
      <c r="A210" s="11"/>
      <c r="B210" s="13"/>
      <c r="C210" s="11"/>
      <c r="D210" s="11" t="s">
        <v>345</v>
      </c>
      <c r="E210" s="11"/>
    </row>
    <row r="211" spans="1:5" x14ac:dyDescent="0.2">
      <c r="A211" s="11"/>
      <c r="B211" s="13"/>
      <c r="C211" s="11"/>
      <c r="D211" s="11" t="s">
        <v>348</v>
      </c>
      <c r="E211" s="11"/>
    </row>
    <row r="212" spans="1:5" x14ac:dyDescent="0.2">
      <c r="A212" s="11"/>
      <c r="B212" s="13"/>
      <c r="C212" s="11"/>
      <c r="D212" s="11" t="s">
        <v>349</v>
      </c>
      <c r="E212" s="11"/>
    </row>
    <row r="213" spans="1:5" x14ac:dyDescent="0.2">
      <c r="A213" s="11"/>
      <c r="B213" s="13"/>
      <c r="C213" s="11"/>
      <c r="D213" s="11" t="s">
        <v>350</v>
      </c>
      <c r="E213" s="11"/>
    </row>
    <row r="214" spans="1:5" x14ac:dyDescent="0.2">
      <c r="A214" s="11"/>
      <c r="B214" s="13"/>
      <c r="C214" s="11"/>
      <c r="D214" s="11" t="s">
        <v>351</v>
      </c>
      <c r="E214" s="11"/>
    </row>
    <row r="215" spans="1:5" x14ac:dyDescent="0.2">
      <c r="A215" s="11"/>
      <c r="B215" s="13"/>
      <c r="C215" s="11"/>
      <c r="D215" s="11" t="s">
        <v>352</v>
      </c>
      <c r="E215" s="11"/>
    </row>
    <row r="216" spans="1:5" x14ac:dyDescent="0.2">
      <c r="A216" s="11"/>
      <c r="B216" s="13"/>
      <c r="C216" s="11"/>
      <c r="D216" s="11" t="s">
        <v>353</v>
      </c>
      <c r="E216" s="11"/>
    </row>
    <row r="217" spans="1:5" x14ac:dyDescent="0.2">
      <c r="A217" s="11"/>
      <c r="B217" s="13"/>
      <c r="C217" s="11"/>
      <c r="D217" s="11" t="s">
        <v>354</v>
      </c>
      <c r="E217" s="11"/>
    </row>
    <row r="218" spans="1:5" x14ac:dyDescent="0.2">
      <c r="A218" s="11"/>
      <c r="B218" s="13"/>
      <c r="C218" s="11"/>
      <c r="D218" s="11" t="s">
        <v>5</v>
      </c>
      <c r="E218" s="11"/>
    </row>
    <row r="219" spans="1:5" x14ac:dyDescent="0.2">
      <c r="A219" s="11"/>
      <c r="B219" s="13"/>
      <c r="C219" s="11"/>
      <c r="D219" s="11" t="s">
        <v>357</v>
      </c>
      <c r="E219" s="11"/>
    </row>
    <row r="220" spans="1:5" x14ac:dyDescent="0.2">
      <c r="A220" s="11"/>
      <c r="B220" s="13"/>
      <c r="C220" s="11"/>
      <c r="D220" s="11" t="s">
        <v>358</v>
      </c>
      <c r="E220" s="11"/>
    </row>
    <row r="221" spans="1:5" x14ac:dyDescent="0.2">
      <c r="A221" s="11"/>
      <c r="B221" s="13"/>
      <c r="C221" s="11"/>
      <c r="D221" s="11" t="s">
        <v>355</v>
      </c>
      <c r="E221" s="11"/>
    </row>
    <row r="222" spans="1:5" x14ac:dyDescent="0.2">
      <c r="A222" s="11"/>
      <c r="B222" s="13"/>
      <c r="C222" s="11"/>
      <c r="D222" s="11" t="s">
        <v>359</v>
      </c>
      <c r="E222" s="11"/>
    </row>
    <row r="223" spans="1:5" x14ac:dyDescent="0.2">
      <c r="A223" s="11"/>
      <c r="B223" s="13"/>
      <c r="C223" s="11"/>
      <c r="D223" s="11" t="s">
        <v>360</v>
      </c>
      <c r="E223" s="11"/>
    </row>
    <row r="224" spans="1:5" x14ac:dyDescent="0.2">
      <c r="A224" s="11"/>
      <c r="B224" s="13"/>
      <c r="C224" s="11"/>
      <c r="D224" s="11" t="s">
        <v>12</v>
      </c>
      <c r="E224" s="11"/>
    </row>
    <row r="225" spans="1:5" x14ac:dyDescent="0.2">
      <c r="A225" s="11"/>
      <c r="B225" s="13"/>
      <c r="C225" s="11"/>
      <c r="D225" s="11" t="s">
        <v>365</v>
      </c>
      <c r="E225" s="11"/>
    </row>
    <row r="226" spans="1:5" x14ac:dyDescent="0.2">
      <c r="A226" s="11"/>
      <c r="B226" s="13"/>
      <c r="C226" s="11"/>
      <c r="D226" s="11" t="s">
        <v>366</v>
      </c>
      <c r="E226" s="11"/>
    </row>
    <row r="227" spans="1:5" x14ac:dyDescent="0.2">
      <c r="A227" s="11"/>
      <c r="B227" s="13"/>
      <c r="C227" s="11"/>
      <c r="D227" s="11" t="s">
        <v>367</v>
      </c>
      <c r="E227" s="11"/>
    </row>
    <row r="228" spans="1:5" x14ac:dyDescent="0.2">
      <c r="A228" s="11"/>
      <c r="B228" s="13"/>
      <c r="C228" s="11"/>
      <c r="D228" s="11" t="s">
        <v>368</v>
      </c>
      <c r="E228" s="11"/>
    </row>
    <row r="229" spans="1:5" x14ac:dyDescent="0.2">
      <c r="A229" s="11"/>
      <c r="B229" s="13"/>
      <c r="C229" s="11"/>
      <c r="D229" s="11" t="s">
        <v>369</v>
      </c>
      <c r="E229" s="11"/>
    </row>
    <row r="230" spans="1:5" x14ac:dyDescent="0.2">
      <c r="A230" s="11"/>
      <c r="B230" s="13"/>
      <c r="C230" s="11"/>
      <c r="D230" s="11" t="s">
        <v>370</v>
      </c>
      <c r="E230" s="11"/>
    </row>
    <row r="231" spans="1:5" x14ac:dyDescent="0.2">
      <c r="A231" s="11"/>
      <c r="B231" s="13"/>
      <c r="C231" s="11"/>
      <c r="D231" s="11" t="s">
        <v>371</v>
      </c>
      <c r="E231" s="11"/>
    </row>
    <row r="232" spans="1:5" x14ac:dyDescent="0.2">
      <c r="A232" s="11"/>
      <c r="B232" s="13"/>
      <c r="C232" s="11"/>
      <c r="D232" s="11" t="s">
        <v>373</v>
      </c>
      <c r="E232" s="11"/>
    </row>
    <row r="233" spans="1:5" x14ac:dyDescent="0.2">
      <c r="A233" s="11"/>
      <c r="B233" s="13"/>
      <c r="C233" s="11"/>
      <c r="D233" s="11" t="s">
        <v>374</v>
      </c>
      <c r="E233" s="11"/>
    </row>
    <row r="234" spans="1:5" x14ac:dyDescent="0.2">
      <c r="A234" s="11"/>
      <c r="B234" s="13"/>
      <c r="C234" s="11"/>
      <c r="D234" s="11" t="s">
        <v>375</v>
      </c>
      <c r="E234" s="11"/>
    </row>
    <row r="235" spans="1:5" x14ac:dyDescent="0.2">
      <c r="A235" s="11"/>
      <c r="B235" s="13"/>
      <c r="C235" s="11"/>
      <c r="D235" s="11" t="s">
        <v>377</v>
      </c>
      <c r="E235" s="11"/>
    </row>
    <row r="236" spans="1:5" x14ac:dyDescent="0.2">
      <c r="A236" s="11"/>
      <c r="B236" s="13"/>
      <c r="C236" s="11"/>
      <c r="D236" s="11" t="s">
        <v>378</v>
      </c>
      <c r="E236" s="11"/>
    </row>
    <row r="237" spans="1:5" x14ac:dyDescent="0.2">
      <c r="A237" s="11"/>
      <c r="B237" s="13"/>
      <c r="C237" s="11"/>
      <c r="D237" s="11" t="s">
        <v>379</v>
      </c>
      <c r="E237" s="11"/>
    </row>
    <row r="238" spans="1:5" x14ac:dyDescent="0.2">
      <c r="A238" s="11"/>
      <c r="B238" s="13"/>
      <c r="C238" s="11"/>
      <c r="D238" s="11" t="s">
        <v>380</v>
      </c>
      <c r="E238" s="11"/>
    </row>
    <row r="239" spans="1:5" x14ac:dyDescent="0.2">
      <c r="A239" s="11"/>
      <c r="B239" s="13"/>
      <c r="C239" s="11"/>
      <c r="D239" s="11" t="s">
        <v>381</v>
      </c>
      <c r="E239" s="11"/>
    </row>
    <row r="240" spans="1:5" x14ac:dyDescent="0.2">
      <c r="A240" s="11"/>
      <c r="B240" s="13"/>
      <c r="C240" s="11"/>
      <c r="D240" s="11" t="s">
        <v>383</v>
      </c>
      <c r="E240" s="11"/>
    </row>
    <row r="241" spans="1:5" x14ac:dyDescent="0.2">
      <c r="A241" s="11"/>
      <c r="B241" s="13"/>
      <c r="C241" s="11"/>
      <c r="D241" s="11" t="s">
        <v>384</v>
      </c>
      <c r="E241" s="11"/>
    </row>
    <row r="242" spans="1:5" x14ac:dyDescent="0.2">
      <c r="A242" s="11"/>
      <c r="B242" s="13"/>
      <c r="C242" s="11"/>
      <c r="D242" s="11" t="s">
        <v>385</v>
      </c>
      <c r="E242" s="11"/>
    </row>
    <row r="243" spans="1:5" x14ac:dyDescent="0.2">
      <c r="A243" s="11"/>
      <c r="B243" s="13"/>
      <c r="C243" s="11"/>
      <c r="D243" s="11" t="s">
        <v>386</v>
      </c>
      <c r="E243" s="11"/>
    </row>
    <row r="244" spans="1:5" x14ac:dyDescent="0.2">
      <c r="A244" s="11"/>
      <c r="B244" s="13"/>
      <c r="C244" s="11"/>
      <c r="D244" s="11" t="s">
        <v>387</v>
      </c>
      <c r="E244" s="11"/>
    </row>
    <row r="245" spans="1:5" x14ac:dyDescent="0.2">
      <c r="A245" s="11"/>
      <c r="B245" s="13"/>
      <c r="C245" s="11"/>
      <c r="D245" s="11" t="s">
        <v>388</v>
      </c>
      <c r="E245" s="11"/>
    </row>
    <row r="246" spans="1:5" x14ac:dyDescent="0.2">
      <c r="A246" s="11"/>
      <c r="B246" s="13"/>
      <c r="C246" s="11"/>
      <c r="D246" s="11" t="s">
        <v>389</v>
      </c>
      <c r="E246" s="11"/>
    </row>
    <row r="247" spans="1:5" x14ac:dyDescent="0.2">
      <c r="A247" s="11"/>
      <c r="B247" s="13"/>
      <c r="C247" s="11"/>
      <c r="D247" s="11" t="s">
        <v>390</v>
      </c>
      <c r="E247" s="11"/>
    </row>
    <row r="248" spans="1:5" x14ac:dyDescent="0.2">
      <c r="A248" s="11"/>
      <c r="B248" s="13"/>
      <c r="C248" s="11"/>
      <c r="D248" s="11" t="s">
        <v>391</v>
      </c>
      <c r="E248" s="11"/>
    </row>
    <row r="249" spans="1:5" x14ac:dyDescent="0.2">
      <c r="A249" s="11"/>
      <c r="B249" s="13"/>
      <c r="C249" s="11"/>
      <c r="D249" s="11" t="s">
        <v>392</v>
      </c>
      <c r="E249" s="11"/>
    </row>
    <row r="250" spans="1:5" x14ac:dyDescent="0.2">
      <c r="A250" s="11"/>
      <c r="B250" s="13"/>
      <c r="C250" s="11"/>
      <c r="D250" s="11" t="s">
        <v>393</v>
      </c>
      <c r="E250" s="11"/>
    </row>
    <row r="251" spans="1:5" x14ac:dyDescent="0.2">
      <c r="A251" s="11"/>
      <c r="B251" s="13"/>
      <c r="C251" s="11"/>
      <c r="D251" s="11" t="s">
        <v>394</v>
      </c>
      <c r="E251" s="11"/>
    </row>
    <row r="252" spans="1:5" x14ac:dyDescent="0.2">
      <c r="A252" s="11"/>
      <c r="B252" s="13"/>
      <c r="C252" s="11"/>
      <c r="D252" s="11" t="s">
        <v>395</v>
      </c>
      <c r="E252" s="11"/>
    </row>
    <row r="253" spans="1:5" x14ac:dyDescent="0.2">
      <c r="A253" s="11"/>
      <c r="B253" s="13"/>
      <c r="C253" s="11"/>
      <c r="D253" s="11" t="s">
        <v>396</v>
      </c>
      <c r="E253" s="11"/>
    </row>
    <row r="254" spans="1:5" x14ac:dyDescent="0.2">
      <c r="A254" s="11"/>
      <c r="B254" s="13"/>
      <c r="C254" s="11"/>
      <c r="D254" s="11" t="s">
        <v>397</v>
      </c>
      <c r="E254" s="11"/>
    </row>
    <row r="255" spans="1:5" x14ac:dyDescent="0.2">
      <c r="A255" s="11"/>
      <c r="B255" s="13"/>
      <c r="C255" s="11"/>
      <c r="D255" s="11" t="s">
        <v>398</v>
      </c>
      <c r="E255" s="11"/>
    </row>
    <row r="256" spans="1:5" x14ac:dyDescent="0.2">
      <c r="A256" s="11"/>
      <c r="B256" s="13"/>
      <c r="C256" s="11"/>
      <c r="D256" s="11" t="s">
        <v>400</v>
      </c>
      <c r="E256" s="11"/>
    </row>
    <row r="257" spans="1:5" x14ac:dyDescent="0.2">
      <c r="A257" s="11"/>
      <c r="B257" s="13"/>
      <c r="C257" s="11"/>
      <c r="D257" s="11" t="s">
        <v>402</v>
      </c>
      <c r="E257" s="11"/>
    </row>
    <row r="258" spans="1:5" x14ac:dyDescent="0.2">
      <c r="A258" s="11"/>
      <c r="B258" s="13"/>
      <c r="C258" s="11"/>
      <c r="D258" s="11" t="s">
        <v>403</v>
      </c>
      <c r="E258" s="11"/>
    </row>
    <row r="259" spans="1:5" x14ac:dyDescent="0.2">
      <c r="A259" s="11"/>
      <c r="B259" s="13"/>
      <c r="C259" s="11"/>
      <c r="D259" s="11" t="s">
        <v>404</v>
      </c>
      <c r="E259" s="11"/>
    </row>
    <row r="260" spans="1:5" x14ac:dyDescent="0.2">
      <c r="A260" s="11"/>
      <c r="B260" s="13"/>
      <c r="C260" s="11"/>
      <c r="D260" s="11" t="s">
        <v>405</v>
      </c>
      <c r="E260" s="11"/>
    </row>
    <row r="261" spans="1:5" x14ac:dyDescent="0.2">
      <c r="A261" s="11"/>
      <c r="B261" s="13"/>
      <c r="C261" s="11"/>
      <c r="D261" s="11" t="s">
        <v>406</v>
      </c>
      <c r="E261" s="11"/>
    </row>
    <row r="262" spans="1:5" x14ac:dyDescent="0.2">
      <c r="A262" s="11"/>
      <c r="B262" s="13"/>
      <c r="C262" s="11"/>
      <c r="D262" s="11" t="s">
        <v>407</v>
      </c>
      <c r="E262" s="11"/>
    </row>
    <row r="263" spans="1:5" x14ac:dyDescent="0.2">
      <c r="A263" s="11"/>
      <c r="B263" s="13"/>
      <c r="C263" s="11"/>
      <c r="D263" s="11" t="s">
        <v>408</v>
      </c>
      <c r="E263" s="11"/>
    </row>
    <row r="264" spans="1:5" x14ac:dyDescent="0.2">
      <c r="A264" s="11"/>
      <c r="B264" s="13"/>
      <c r="C264" s="11"/>
      <c r="D264" s="11" t="s">
        <v>683</v>
      </c>
      <c r="E264" s="11"/>
    </row>
    <row r="265" spans="1:5" x14ac:dyDescent="0.2">
      <c r="A265" s="11"/>
      <c r="B265" s="13"/>
      <c r="C265" s="11"/>
      <c r="D265" s="11" t="s">
        <v>409</v>
      </c>
      <c r="E265" s="11"/>
    </row>
    <row r="266" spans="1:5" x14ac:dyDescent="0.2">
      <c r="A266" s="11"/>
      <c r="B266" s="13"/>
      <c r="C266" s="11"/>
      <c r="D266" s="11" t="s">
        <v>410</v>
      </c>
      <c r="E266" s="11"/>
    </row>
    <row r="267" spans="1:5" x14ac:dyDescent="0.2">
      <c r="A267" s="11"/>
      <c r="B267" s="13"/>
      <c r="C267" s="11"/>
      <c r="D267" s="11" t="s">
        <v>411</v>
      </c>
      <c r="E267" s="11"/>
    </row>
    <row r="268" spans="1:5" x14ac:dyDescent="0.2">
      <c r="A268" s="11"/>
      <c r="B268" s="13"/>
      <c r="C268" s="11"/>
      <c r="D268" s="11" t="s">
        <v>412</v>
      </c>
      <c r="E268" s="11"/>
    </row>
    <row r="269" spans="1:5" x14ac:dyDescent="0.2">
      <c r="A269" s="11"/>
      <c r="B269" s="13"/>
      <c r="C269" s="11"/>
      <c r="D269" s="11" t="s">
        <v>413</v>
      </c>
      <c r="E269" s="11"/>
    </row>
    <row r="270" spans="1:5" x14ac:dyDescent="0.2">
      <c r="A270" s="11"/>
      <c r="B270" s="13"/>
      <c r="C270" s="11"/>
      <c r="D270" s="11" t="s">
        <v>415</v>
      </c>
      <c r="E270" s="11"/>
    </row>
    <row r="271" spans="1:5" x14ac:dyDescent="0.2">
      <c r="A271" s="11"/>
      <c r="B271" s="13"/>
      <c r="C271" s="11"/>
      <c r="D271" s="11" t="s">
        <v>416</v>
      </c>
      <c r="E271" s="11"/>
    </row>
    <row r="272" spans="1:5" x14ac:dyDescent="0.2">
      <c r="A272" s="11"/>
      <c r="B272" s="13"/>
      <c r="C272" s="11"/>
      <c r="D272" s="11" t="s">
        <v>417</v>
      </c>
      <c r="E272" s="11"/>
    </row>
    <row r="273" spans="1:5" x14ac:dyDescent="0.2">
      <c r="A273" s="11"/>
      <c r="B273" s="13"/>
      <c r="C273" s="11"/>
      <c r="D273" s="11" t="s">
        <v>418</v>
      </c>
      <c r="E273" s="11"/>
    </row>
    <row r="274" spans="1:5" x14ac:dyDescent="0.2">
      <c r="A274" s="11"/>
      <c r="B274" s="13"/>
      <c r="C274" s="11"/>
      <c r="D274" s="11" t="s">
        <v>684</v>
      </c>
      <c r="E274" s="11"/>
    </row>
    <row r="275" spans="1:5" x14ac:dyDescent="0.2">
      <c r="A275" s="11"/>
      <c r="B275" s="13"/>
      <c r="C275" s="11"/>
      <c r="D275" s="11" t="s">
        <v>685</v>
      </c>
      <c r="E275" s="11"/>
    </row>
    <row r="276" spans="1:5" x14ac:dyDescent="0.2">
      <c r="A276" s="11"/>
      <c r="B276" s="13"/>
      <c r="C276" s="11"/>
      <c r="D276" s="11" t="s">
        <v>419</v>
      </c>
      <c r="E276" s="11"/>
    </row>
    <row r="277" spans="1:5" x14ac:dyDescent="0.2">
      <c r="A277" s="11"/>
      <c r="B277" s="13"/>
      <c r="C277" s="11"/>
      <c r="D277" s="11" t="s">
        <v>420</v>
      </c>
      <c r="E277" s="11"/>
    </row>
    <row r="278" spans="1:5" x14ac:dyDescent="0.2">
      <c r="A278" s="11"/>
      <c r="B278" s="13"/>
      <c r="C278" s="11"/>
      <c r="D278" s="11" t="s">
        <v>686</v>
      </c>
      <c r="E278" s="11"/>
    </row>
    <row r="279" spans="1:5" x14ac:dyDescent="0.2">
      <c r="A279" s="11"/>
      <c r="B279" s="13"/>
      <c r="C279" s="11"/>
      <c r="D279" s="11" t="s">
        <v>421</v>
      </c>
      <c r="E279" s="11"/>
    </row>
    <row r="280" spans="1:5" x14ac:dyDescent="0.2">
      <c r="A280" s="11"/>
      <c r="B280" s="13"/>
      <c r="C280" s="11"/>
      <c r="D280" s="11" t="s">
        <v>422</v>
      </c>
      <c r="E280" s="11"/>
    </row>
    <row r="281" spans="1:5" x14ac:dyDescent="0.2">
      <c r="A281" s="11"/>
      <c r="B281" s="13"/>
      <c r="C281" s="11"/>
      <c r="D281" s="11" t="s">
        <v>423</v>
      </c>
      <c r="E281" s="11"/>
    </row>
    <row r="282" spans="1:5" x14ac:dyDescent="0.2">
      <c r="A282" s="11"/>
      <c r="B282" s="13"/>
      <c r="C282" s="11"/>
      <c r="D282" s="11" t="s">
        <v>424</v>
      </c>
      <c r="E282" s="11"/>
    </row>
    <row r="283" spans="1:5" x14ac:dyDescent="0.2">
      <c r="A283" s="11"/>
      <c r="B283" s="13"/>
      <c r="C283" s="11"/>
      <c r="D283" s="11" t="s">
        <v>425</v>
      </c>
      <c r="E283" s="11"/>
    </row>
    <row r="284" spans="1:5" x14ac:dyDescent="0.2">
      <c r="A284" s="11"/>
      <c r="B284" s="13"/>
      <c r="C284" s="11"/>
      <c r="D284" s="11" t="s">
        <v>426</v>
      </c>
      <c r="E284" s="11"/>
    </row>
    <row r="285" spans="1:5" x14ac:dyDescent="0.2">
      <c r="A285" s="11"/>
      <c r="B285" s="13"/>
      <c r="C285" s="11"/>
      <c r="D285" s="11" t="s">
        <v>427</v>
      </c>
      <c r="E285" s="11"/>
    </row>
    <row r="286" spans="1:5" x14ac:dyDescent="0.2">
      <c r="A286" s="11"/>
      <c r="B286" s="13"/>
      <c r="C286" s="11"/>
      <c r="D286" s="11" t="s">
        <v>379</v>
      </c>
      <c r="E286" s="11"/>
    </row>
    <row r="287" spans="1:5" x14ac:dyDescent="0.2">
      <c r="A287" s="11"/>
      <c r="B287" s="13"/>
      <c r="C287" s="11"/>
      <c r="D287" s="11" t="s">
        <v>687</v>
      </c>
      <c r="E287" s="11"/>
    </row>
    <row r="288" spans="1:5" x14ac:dyDescent="0.2">
      <c r="A288" s="11"/>
      <c r="B288" s="13"/>
      <c r="C288" s="11"/>
      <c r="D288" s="11" t="s">
        <v>688</v>
      </c>
      <c r="E288" s="11"/>
    </row>
    <row r="289" spans="1:5" x14ac:dyDescent="0.2">
      <c r="A289" s="11"/>
      <c r="B289" s="13"/>
      <c r="C289" s="11"/>
      <c r="D289" s="11" t="s">
        <v>689</v>
      </c>
      <c r="E289" s="11"/>
    </row>
    <row r="290" spans="1:5" x14ac:dyDescent="0.2">
      <c r="A290" s="11"/>
      <c r="B290" s="13"/>
      <c r="C290" s="11"/>
      <c r="D290" s="11" t="s">
        <v>690</v>
      </c>
      <c r="E290" s="11"/>
    </row>
    <row r="291" spans="1:5" x14ac:dyDescent="0.2">
      <c r="A291" s="11"/>
      <c r="B291" s="13"/>
      <c r="C291" s="11"/>
      <c r="D291" s="11" t="s">
        <v>691</v>
      </c>
      <c r="E291" s="11"/>
    </row>
    <row r="292" spans="1:5" x14ac:dyDescent="0.2">
      <c r="A292" s="11"/>
      <c r="B292" s="13"/>
      <c r="C292" s="11"/>
      <c r="D292" s="11" t="s">
        <v>692</v>
      </c>
      <c r="E292" s="11"/>
    </row>
    <row r="293" spans="1:5" x14ac:dyDescent="0.2">
      <c r="A293" s="11"/>
      <c r="B293" s="13"/>
      <c r="C293" s="11"/>
      <c r="D293" s="11" t="s">
        <v>429</v>
      </c>
      <c r="E293" s="11"/>
    </row>
    <row r="294" spans="1:5" x14ac:dyDescent="0.2">
      <c r="A294" s="11"/>
      <c r="B294" s="13"/>
      <c r="C294" s="11"/>
      <c r="D294" s="11" t="s">
        <v>693</v>
      </c>
      <c r="E294" s="11"/>
    </row>
    <row r="295" spans="1:5" x14ac:dyDescent="0.2">
      <c r="A295" s="11"/>
      <c r="B295" s="13"/>
      <c r="C295" s="11"/>
      <c r="D295" s="11" t="s">
        <v>694</v>
      </c>
      <c r="E295" s="11"/>
    </row>
    <row r="296" spans="1:5" x14ac:dyDescent="0.2">
      <c r="A296" s="11"/>
      <c r="B296" s="13"/>
      <c r="C296" s="11"/>
      <c r="D296" s="11" t="s">
        <v>430</v>
      </c>
      <c r="E296" s="11"/>
    </row>
    <row r="297" spans="1:5" x14ac:dyDescent="0.2">
      <c r="A297" s="11"/>
      <c r="B297" s="13"/>
      <c r="C297" s="11"/>
      <c r="D297" s="11" t="s">
        <v>695</v>
      </c>
      <c r="E297" s="11"/>
    </row>
    <row r="298" spans="1:5" x14ac:dyDescent="0.2">
      <c r="A298" s="11"/>
      <c r="B298" s="13"/>
      <c r="C298" s="11"/>
      <c r="D298" s="11" t="s">
        <v>431</v>
      </c>
      <c r="E298" s="11"/>
    </row>
    <row r="299" spans="1:5" x14ac:dyDescent="0.2">
      <c r="A299" s="11"/>
      <c r="B299" s="13"/>
      <c r="C299" s="11"/>
      <c r="D299" s="11" t="s">
        <v>696</v>
      </c>
      <c r="E299" s="11"/>
    </row>
    <row r="300" spans="1:5" x14ac:dyDescent="0.2">
      <c r="A300" s="11"/>
      <c r="B300" s="13"/>
      <c r="C300" s="11"/>
      <c r="D300" s="11" t="s">
        <v>697</v>
      </c>
      <c r="E300" s="11"/>
    </row>
    <row r="301" spans="1:5" x14ac:dyDescent="0.2">
      <c r="A301" s="11"/>
      <c r="B301" s="13"/>
      <c r="C301" s="11"/>
      <c r="D301" s="11" t="s">
        <v>432</v>
      </c>
      <c r="E301" s="11"/>
    </row>
    <row r="302" spans="1:5" x14ac:dyDescent="0.2">
      <c r="A302" s="11"/>
      <c r="B302" s="13"/>
      <c r="C302" s="11"/>
      <c r="D302" s="11" t="s">
        <v>698</v>
      </c>
      <c r="E302" s="11"/>
    </row>
    <row r="303" spans="1:5" x14ac:dyDescent="0.2">
      <c r="A303" s="11"/>
      <c r="B303" s="13"/>
      <c r="C303" s="11"/>
      <c r="D303" s="11" t="s">
        <v>699</v>
      </c>
      <c r="E303" s="11"/>
    </row>
    <row r="304" spans="1:5" x14ac:dyDescent="0.2">
      <c r="A304" s="11"/>
      <c r="B304" s="13"/>
      <c r="C304" s="11"/>
      <c r="D304" s="11" t="s">
        <v>700</v>
      </c>
      <c r="E304" s="11"/>
    </row>
    <row r="305" spans="1:5" x14ac:dyDescent="0.2">
      <c r="A305" s="11"/>
      <c r="B305" s="13"/>
      <c r="C305" s="11"/>
      <c r="D305" s="11" t="s">
        <v>701</v>
      </c>
      <c r="E305" s="11"/>
    </row>
    <row r="306" spans="1:5" x14ac:dyDescent="0.2">
      <c r="A306" s="11"/>
      <c r="B306" s="13"/>
      <c r="C306" s="11"/>
      <c r="D306" s="11" t="s">
        <v>433</v>
      </c>
      <c r="E306" s="11"/>
    </row>
    <row r="307" spans="1:5" x14ac:dyDescent="0.2">
      <c r="A307" s="11"/>
      <c r="B307" s="13"/>
      <c r="C307" s="11"/>
      <c r="D307" s="11" t="s">
        <v>434</v>
      </c>
      <c r="E307" s="11"/>
    </row>
    <row r="308" spans="1:5" x14ac:dyDescent="0.2">
      <c r="A308" s="11"/>
      <c r="B308" s="13"/>
      <c r="C308" s="11"/>
      <c r="D308" s="11" t="s">
        <v>702</v>
      </c>
      <c r="E308" s="11"/>
    </row>
    <row r="309" spans="1:5" x14ac:dyDescent="0.2">
      <c r="A309" s="11"/>
      <c r="B309" s="13"/>
      <c r="C309" s="11"/>
      <c r="D309" s="11" t="s">
        <v>435</v>
      </c>
      <c r="E309" s="11"/>
    </row>
    <row r="310" spans="1:5" x14ac:dyDescent="0.2">
      <c r="A310" s="11"/>
      <c r="B310" s="13"/>
      <c r="C310" s="11"/>
      <c r="D310" s="11" t="s">
        <v>436</v>
      </c>
      <c r="E310" s="11"/>
    </row>
    <row r="311" spans="1:5" x14ac:dyDescent="0.2">
      <c r="A311" s="11"/>
      <c r="B311" s="13"/>
      <c r="C311" s="11"/>
      <c r="D311" s="11" t="s">
        <v>437</v>
      </c>
      <c r="E311" s="11"/>
    </row>
    <row r="312" spans="1:5" x14ac:dyDescent="0.2">
      <c r="A312" s="11"/>
      <c r="B312" s="13"/>
      <c r="C312" s="11"/>
      <c r="D312" s="11" t="s">
        <v>438</v>
      </c>
      <c r="E312" s="11"/>
    </row>
    <row r="313" spans="1:5" x14ac:dyDescent="0.2">
      <c r="A313" s="11"/>
      <c r="B313" s="13"/>
      <c r="C313" s="11"/>
      <c r="D313" s="11" t="s">
        <v>440</v>
      </c>
      <c r="E313" s="11"/>
    </row>
    <row r="314" spans="1:5" x14ac:dyDescent="0.2">
      <c r="A314" s="11"/>
      <c r="B314" s="13"/>
      <c r="C314" s="11"/>
      <c r="D314" s="11" t="s">
        <v>703</v>
      </c>
      <c r="E314" s="11"/>
    </row>
    <row r="315" spans="1:5" x14ac:dyDescent="0.2">
      <c r="A315" s="11"/>
      <c r="B315" s="13"/>
      <c r="C315" s="11"/>
      <c r="D315" s="11" t="s">
        <v>439</v>
      </c>
      <c r="E315" s="11"/>
    </row>
    <row r="316" spans="1:5" x14ac:dyDescent="0.2">
      <c r="A316" s="11"/>
      <c r="B316" s="13"/>
      <c r="C316" s="11"/>
      <c r="D316" s="11" t="s">
        <v>441</v>
      </c>
      <c r="E316" s="11"/>
    </row>
    <row r="317" spans="1:5" x14ac:dyDescent="0.2">
      <c r="A317" s="11"/>
      <c r="B317" s="13"/>
      <c r="C317" s="11"/>
      <c r="D317" s="11" t="s">
        <v>704</v>
      </c>
      <c r="E317" s="11"/>
    </row>
    <row r="318" spans="1:5" x14ac:dyDescent="0.2">
      <c r="A318" s="11"/>
      <c r="B318" s="13"/>
      <c r="C318" s="11"/>
      <c r="D318" s="11" t="s">
        <v>705</v>
      </c>
      <c r="E318" s="11"/>
    </row>
    <row r="319" spans="1:5" x14ac:dyDescent="0.2">
      <c r="A319" s="11"/>
      <c r="B319" s="13"/>
      <c r="C319" s="11"/>
      <c r="D319" s="11" t="s">
        <v>706</v>
      </c>
      <c r="E319" s="11"/>
    </row>
    <row r="320" spans="1:5" x14ac:dyDescent="0.2">
      <c r="A320" s="11"/>
      <c r="B320" s="13"/>
      <c r="C320" s="11"/>
      <c r="D320" s="11" t="s">
        <v>707</v>
      </c>
      <c r="E320" s="11"/>
    </row>
    <row r="321" spans="1:5" x14ac:dyDescent="0.2">
      <c r="A321" s="11"/>
      <c r="B321" s="13"/>
      <c r="C321" s="11"/>
      <c r="D321" s="11" t="s">
        <v>708</v>
      </c>
      <c r="E321" s="11"/>
    </row>
    <row r="322" spans="1:5" x14ac:dyDescent="0.2">
      <c r="A322" s="11"/>
      <c r="B322" s="13"/>
      <c r="C322" s="11"/>
      <c r="D322" s="11" t="s">
        <v>709</v>
      </c>
      <c r="E322" s="11"/>
    </row>
    <row r="323" spans="1:5" x14ac:dyDescent="0.2">
      <c r="A323" s="11"/>
      <c r="B323" s="13"/>
      <c r="C323" s="11"/>
      <c r="D323" s="11" t="s">
        <v>710</v>
      </c>
      <c r="E323" s="11"/>
    </row>
    <row r="324" spans="1:5" x14ac:dyDescent="0.2">
      <c r="A324" s="11"/>
      <c r="B324" s="13"/>
      <c r="C324" s="11"/>
      <c r="D324" s="11" t="s">
        <v>711</v>
      </c>
      <c r="E324" s="11"/>
    </row>
    <row r="325" spans="1:5" x14ac:dyDescent="0.2">
      <c r="A325" s="11"/>
      <c r="B325" s="13"/>
      <c r="C325" s="11"/>
      <c r="D325" s="11" t="s">
        <v>442</v>
      </c>
      <c r="E325" s="11"/>
    </row>
    <row r="326" spans="1:5" x14ac:dyDescent="0.2">
      <c r="A326" s="11"/>
      <c r="B326" s="13"/>
      <c r="C326" s="11"/>
      <c r="D326" s="11" t="s">
        <v>443</v>
      </c>
      <c r="E326" s="11"/>
    </row>
    <row r="327" spans="1:5" x14ac:dyDescent="0.2">
      <c r="A327" s="11"/>
      <c r="B327" s="13"/>
      <c r="C327" s="11"/>
      <c r="D327" s="11" t="s">
        <v>444</v>
      </c>
      <c r="E327" s="11"/>
    </row>
    <row r="328" spans="1:5" x14ac:dyDescent="0.2">
      <c r="A328" s="11"/>
      <c r="B328" s="13"/>
      <c r="C328" s="11"/>
      <c r="D328" s="11" t="s">
        <v>445</v>
      </c>
      <c r="E328" s="11"/>
    </row>
    <row r="329" spans="1:5" x14ac:dyDescent="0.2">
      <c r="A329" s="11"/>
      <c r="B329" s="13"/>
      <c r="C329" s="11"/>
      <c r="D329" s="11" t="s">
        <v>446</v>
      </c>
      <c r="E329" s="11"/>
    </row>
    <row r="330" spans="1:5" x14ac:dyDescent="0.2">
      <c r="A330" s="11"/>
      <c r="B330" s="13"/>
      <c r="C330" s="11"/>
      <c r="D330" s="11" t="s">
        <v>447</v>
      </c>
      <c r="E330" s="11"/>
    </row>
    <row r="331" spans="1:5" x14ac:dyDescent="0.2">
      <c r="A331" s="11"/>
      <c r="B331" s="13"/>
      <c r="C331" s="11"/>
      <c r="D331" s="11" t="s">
        <v>26</v>
      </c>
      <c r="E331" s="11"/>
    </row>
    <row r="332" spans="1:5" x14ac:dyDescent="0.2">
      <c r="A332" s="11"/>
      <c r="B332" s="13"/>
      <c r="C332" s="11"/>
      <c r="D332" s="11" t="s">
        <v>461</v>
      </c>
      <c r="E332" s="11"/>
    </row>
    <row r="333" spans="1:5" x14ac:dyDescent="0.2">
      <c r="A333" s="11"/>
      <c r="B333" s="13"/>
      <c r="C333" s="11"/>
      <c r="D333" s="11" t="s">
        <v>466</v>
      </c>
      <c r="E333" s="11"/>
    </row>
    <row r="334" spans="1:5" x14ac:dyDescent="0.2">
      <c r="A334" s="11"/>
      <c r="B334" s="13"/>
      <c r="C334" s="11"/>
      <c r="D334" s="11" t="s">
        <v>468</v>
      </c>
      <c r="E334" s="11"/>
    </row>
    <row r="335" spans="1:5" x14ac:dyDescent="0.2">
      <c r="A335" s="11"/>
      <c r="B335" s="13"/>
      <c r="C335" s="11"/>
      <c r="D335" s="11" t="s">
        <v>451</v>
      </c>
      <c r="E335" s="11"/>
    </row>
    <row r="336" spans="1:5" x14ac:dyDescent="0.2">
      <c r="A336" s="11"/>
      <c r="B336" s="13"/>
      <c r="C336" s="11"/>
      <c r="D336" s="11" t="s">
        <v>452</v>
      </c>
      <c r="E336" s="11"/>
    </row>
    <row r="337" spans="1:5" x14ac:dyDescent="0.2">
      <c r="A337" s="11"/>
      <c r="B337" s="13"/>
      <c r="C337" s="11"/>
      <c r="D337" s="11" t="s">
        <v>453</v>
      </c>
      <c r="E337" s="11"/>
    </row>
    <row r="338" spans="1:5" x14ac:dyDescent="0.2">
      <c r="A338" s="11"/>
      <c r="B338" s="13"/>
      <c r="C338" s="11"/>
      <c r="D338" s="11" t="s">
        <v>456</v>
      </c>
      <c r="E338" s="11"/>
    </row>
    <row r="339" spans="1:5" x14ac:dyDescent="0.2">
      <c r="A339" s="11"/>
      <c r="B339" s="13"/>
      <c r="C339" s="11"/>
      <c r="D339" s="11" t="s">
        <v>460</v>
      </c>
      <c r="E339" s="11"/>
    </row>
    <row r="340" spans="1:5" x14ac:dyDescent="0.2">
      <c r="A340" s="11"/>
      <c r="B340" s="13"/>
      <c r="C340" s="11"/>
      <c r="D340" s="11" t="s">
        <v>470</v>
      </c>
      <c r="E340" s="11"/>
    </row>
    <row r="341" spans="1:5" x14ac:dyDescent="0.2">
      <c r="A341" s="11"/>
      <c r="B341" s="13"/>
      <c r="C341" s="11"/>
      <c r="D341" s="11" t="s">
        <v>476</v>
      </c>
      <c r="E341" s="11"/>
    </row>
    <row r="342" spans="1:5" x14ac:dyDescent="0.2">
      <c r="A342" s="11"/>
      <c r="B342" s="13"/>
      <c r="C342" s="11"/>
      <c r="D342" s="11" t="s">
        <v>487</v>
      </c>
      <c r="E342" s="11"/>
    </row>
    <row r="343" spans="1:5" x14ac:dyDescent="0.2">
      <c r="A343" s="11"/>
      <c r="B343" s="13"/>
      <c r="C343" s="11"/>
      <c r="D343" s="11" t="s">
        <v>488</v>
      </c>
      <c r="E343" s="11"/>
    </row>
    <row r="344" spans="1:5" x14ac:dyDescent="0.2">
      <c r="A344" s="11"/>
      <c r="B344" s="13"/>
      <c r="C344" s="11"/>
      <c r="D344" s="11" t="s">
        <v>489</v>
      </c>
      <c r="E344" s="11"/>
    </row>
    <row r="345" spans="1:5" x14ac:dyDescent="0.2">
      <c r="A345" s="11"/>
      <c r="B345" s="13"/>
      <c r="C345" s="11"/>
      <c r="D345" s="11" t="s">
        <v>490</v>
      </c>
      <c r="E345" s="11"/>
    </row>
    <row r="346" spans="1:5" x14ac:dyDescent="0.2">
      <c r="A346" s="11"/>
      <c r="B346" s="13"/>
      <c r="C346" s="11"/>
      <c r="D346" s="11" t="s">
        <v>491</v>
      </c>
      <c r="E346" s="11"/>
    </row>
    <row r="347" spans="1:5" x14ac:dyDescent="0.2">
      <c r="A347" s="11"/>
      <c r="B347" s="13"/>
      <c r="C347" s="11"/>
      <c r="D347" s="11" t="s">
        <v>492</v>
      </c>
      <c r="E347" s="11"/>
    </row>
    <row r="348" spans="1:5" x14ac:dyDescent="0.2">
      <c r="A348" s="11"/>
      <c r="B348" s="13"/>
      <c r="C348" s="11"/>
      <c r="D348" s="11" t="s">
        <v>6</v>
      </c>
      <c r="E348" s="11"/>
    </row>
    <row r="349" spans="1:5" x14ac:dyDescent="0.2">
      <c r="A349" s="11"/>
      <c r="B349" s="13"/>
      <c r="C349" s="11"/>
      <c r="D349" s="11" t="s">
        <v>494</v>
      </c>
      <c r="E349" s="11"/>
    </row>
    <row r="350" spans="1:5" x14ac:dyDescent="0.2">
      <c r="A350" s="11"/>
      <c r="B350" s="13"/>
      <c r="C350" s="11"/>
      <c r="D350" s="11" t="s">
        <v>13</v>
      </c>
      <c r="E350" s="11"/>
    </row>
    <row r="351" spans="1:5" x14ac:dyDescent="0.2">
      <c r="A351" s="11"/>
      <c r="B351" s="13"/>
      <c r="C351" s="11"/>
      <c r="D351" s="11" t="s">
        <v>500</v>
      </c>
      <c r="E351" s="11"/>
    </row>
    <row r="352" spans="1:5" x14ac:dyDescent="0.2">
      <c r="A352" s="11"/>
      <c r="B352" s="13"/>
      <c r="C352" s="11"/>
      <c r="D352" s="11" t="s">
        <v>712</v>
      </c>
      <c r="E352" s="11"/>
    </row>
    <row r="353" spans="1:5" x14ac:dyDescent="0.2">
      <c r="A353" s="11"/>
      <c r="B353" s="13"/>
      <c r="C353" s="11"/>
      <c r="D353" s="11" t="s">
        <v>496</v>
      </c>
      <c r="E353" s="11"/>
    </row>
    <row r="354" spans="1:5" x14ac:dyDescent="0.2">
      <c r="A354" s="11"/>
      <c r="B354" s="13"/>
      <c r="C354" s="11"/>
      <c r="D354" s="11" t="s">
        <v>713</v>
      </c>
      <c r="E354" s="11"/>
    </row>
    <row r="355" spans="1:5" x14ac:dyDescent="0.2">
      <c r="A355" s="11"/>
      <c r="B355" s="13"/>
      <c r="C355" s="11"/>
      <c r="D355" s="11" t="s">
        <v>498</v>
      </c>
      <c r="E355" s="11"/>
    </row>
    <row r="356" spans="1:5" x14ac:dyDescent="0.2">
      <c r="A356" s="11"/>
      <c r="B356" s="13"/>
      <c r="C356" s="11"/>
      <c r="D356" s="11" t="s">
        <v>505</v>
      </c>
      <c r="E356" s="11"/>
    </row>
    <row r="357" spans="1:5" x14ac:dyDescent="0.2">
      <c r="A357" s="11"/>
      <c r="B357" s="13"/>
      <c r="C357" s="11"/>
      <c r="D357" s="11" t="s">
        <v>506</v>
      </c>
      <c r="E357" s="11"/>
    </row>
    <row r="358" spans="1:5" x14ac:dyDescent="0.2">
      <c r="A358" s="11"/>
      <c r="B358" s="13"/>
      <c r="C358" s="11"/>
      <c r="D358" s="11" t="s">
        <v>507</v>
      </c>
      <c r="E358" s="11"/>
    </row>
    <row r="359" spans="1:5" x14ac:dyDescent="0.2">
      <c r="A359" s="11"/>
      <c r="B359" s="13"/>
      <c r="C359" s="11"/>
      <c r="D359" s="11" t="s">
        <v>20</v>
      </c>
      <c r="E359" s="11"/>
    </row>
    <row r="360" spans="1:5" x14ac:dyDescent="0.2">
      <c r="A360" s="11"/>
      <c r="B360" s="13"/>
      <c r="C360" s="11"/>
      <c r="D360" s="11" t="s">
        <v>508</v>
      </c>
      <c r="E360" s="11"/>
    </row>
    <row r="361" spans="1:5" x14ac:dyDescent="0.2">
      <c r="A361" s="11"/>
      <c r="B361" s="13"/>
      <c r="C361" s="11"/>
      <c r="D361" s="11" t="s">
        <v>509</v>
      </c>
      <c r="E361" s="11"/>
    </row>
    <row r="362" spans="1:5" x14ac:dyDescent="0.2">
      <c r="A362" s="11"/>
      <c r="B362" s="13"/>
      <c r="C362" s="11"/>
      <c r="D362" s="11" t="s">
        <v>510</v>
      </c>
      <c r="E362" s="11"/>
    </row>
    <row r="363" spans="1:5" x14ac:dyDescent="0.2">
      <c r="A363" s="11"/>
      <c r="B363" s="13"/>
      <c r="C363" s="11"/>
      <c r="D363" s="11" t="s">
        <v>511</v>
      </c>
      <c r="E363" s="11"/>
    </row>
    <row r="364" spans="1:5" x14ac:dyDescent="0.2">
      <c r="A364" s="11"/>
      <c r="B364" s="13"/>
      <c r="C364" s="11"/>
      <c r="D364" s="11" t="s">
        <v>512</v>
      </c>
      <c r="E364" s="11"/>
    </row>
    <row r="365" spans="1:5" x14ac:dyDescent="0.2">
      <c r="A365" s="11"/>
      <c r="B365" s="13"/>
      <c r="C365" s="11"/>
      <c r="D365" s="11" t="s">
        <v>513</v>
      </c>
      <c r="E365" s="11"/>
    </row>
    <row r="366" spans="1:5" x14ac:dyDescent="0.2">
      <c r="A366" s="11"/>
      <c r="B366" s="13"/>
      <c r="C366" s="11"/>
      <c r="D366" s="11" t="s">
        <v>514</v>
      </c>
      <c r="E366" s="11"/>
    </row>
    <row r="367" spans="1:5" x14ac:dyDescent="0.2">
      <c r="A367" s="11"/>
      <c r="B367" s="13"/>
      <c r="C367" s="11"/>
      <c r="D367" s="11" t="s">
        <v>515</v>
      </c>
      <c r="E367" s="11"/>
    </row>
    <row r="368" spans="1:5" x14ac:dyDescent="0.2">
      <c r="A368" s="11"/>
      <c r="B368" s="13"/>
      <c r="C368" s="11"/>
      <c r="D368" s="11" t="s">
        <v>516</v>
      </c>
      <c r="E368" s="11"/>
    </row>
    <row r="369" spans="1:5" x14ac:dyDescent="0.2">
      <c r="A369" s="11"/>
      <c r="B369" s="13"/>
      <c r="C369" s="11"/>
      <c r="D369" s="11" t="s">
        <v>517</v>
      </c>
      <c r="E369" s="11"/>
    </row>
    <row r="370" spans="1:5" x14ac:dyDescent="0.2">
      <c r="A370" s="11"/>
      <c r="B370" s="13"/>
      <c r="C370" s="11"/>
      <c r="D370" s="11" t="s">
        <v>518</v>
      </c>
      <c r="E370" s="11"/>
    </row>
    <row r="371" spans="1:5" x14ac:dyDescent="0.2">
      <c r="A371" s="11"/>
      <c r="B371" s="13"/>
      <c r="C371" s="11"/>
      <c r="D371" s="11" t="s">
        <v>519</v>
      </c>
      <c r="E371" s="11"/>
    </row>
    <row r="372" spans="1:5" x14ac:dyDescent="0.2">
      <c r="A372" s="11"/>
      <c r="B372" s="13"/>
      <c r="C372" s="11"/>
      <c r="D372" s="11" t="s">
        <v>520</v>
      </c>
      <c r="E372" s="11"/>
    </row>
    <row r="373" spans="1:5" x14ac:dyDescent="0.2">
      <c r="A373" s="11"/>
      <c r="B373" s="13"/>
      <c r="C373" s="11"/>
      <c r="D373" s="11" t="s">
        <v>521</v>
      </c>
      <c r="E373" s="11"/>
    </row>
    <row r="374" spans="1:5" x14ac:dyDescent="0.2">
      <c r="A374" s="11"/>
      <c r="B374" s="13"/>
      <c r="C374" s="11"/>
      <c r="D374" s="11" t="s">
        <v>522</v>
      </c>
      <c r="E374" s="11"/>
    </row>
    <row r="375" spans="1:5" x14ac:dyDescent="0.2">
      <c r="A375" s="11"/>
      <c r="B375" s="13"/>
      <c r="C375" s="11"/>
      <c r="D375" s="11" t="s">
        <v>523</v>
      </c>
      <c r="E375" s="11"/>
    </row>
    <row r="376" spans="1:5" x14ac:dyDescent="0.2">
      <c r="A376" s="11"/>
      <c r="B376" s="13"/>
      <c r="C376" s="11"/>
      <c r="D376" s="11" t="s">
        <v>524</v>
      </c>
      <c r="E376" s="11"/>
    </row>
    <row r="377" spans="1:5" x14ac:dyDescent="0.2">
      <c r="A377" s="11"/>
      <c r="B377" s="13"/>
      <c r="C377" s="11"/>
      <c r="D377" s="11" t="s">
        <v>525</v>
      </c>
      <c r="E377" s="11"/>
    </row>
    <row r="378" spans="1:5" x14ac:dyDescent="0.2">
      <c r="A378" s="11"/>
      <c r="B378" s="13"/>
      <c r="C378" s="11"/>
      <c r="D378" s="11" t="s">
        <v>526</v>
      </c>
      <c r="E378" s="11"/>
    </row>
    <row r="379" spans="1:5" x14ac:dyDescent="0.2">
      <c r="A379" s="11"/>
      <c r="B379" s="13"/>
      <c r="C379" s="11"/>
      <c r="D379" s="11" t="s">
        <v>527</v>
      </c>
      <c r="E379" s="11"/>
    </row>
    <row r="380" spans="1:5" x14ac:dyDescent="0.2">
      <c r="A380" s="11"/>
      <c r="B380" s="13"/>
      <c r="C380" s="11"/>
      <c r="D380" s="11" t="s">
        <v>528</v>
      </c>
      <c r="E380" s="11"/>
    </row>
    <row r="381" spans="1:5" x14ac:dyDescent="0.2">
      <c r="A381" s="11"/>
      <c r="B381" s="13"/>
      <c r="C381" s="11"/>
      <c r="D381" s="11" t="s">
        <v>529</v>
      </c>
      <c r="E381" s="11"/>
    </row>
    <row r="382" spans="1:5" x14ac:dyDescent="0.2">
      <c r="A382" s="11"/>
      <c r="B382" s="13"/>
      <c r="C382" s="11"/>
      <c r="D382" s="11" t="s">
        <v>530</v>
      </c>
      <c r="E382" s="11"/>
    </row>
    <row r="383" spans="1:5" x14ac:dyDescent="0.2">
      <c r="A383" s="11"/>
      <c r="B383" s="13"/>
      <c r="C383" s="11"/>
      <c r="D383" s="11" t="s">
        <v>531</v>
      </c>
      <c r="E383" s="11"/>
    </row>
    <row r="384" spans="1:5" x14ac:dyDescent="0.2">
      <c r="A384" s="11"/>
      <c r="B384" s="13"/>
      <c r="C384" s="11"/>
      <c r="D384" s="11" t="s">
        <v>532</v>
      </c>
      <c r="E384" s="11"/>
    </row>
    <row r="385" spans="1:5" x14ac:dyDescent="0.2">
      <c r="A385" s="11"/>
      <c r="B385" s="13"/>
      <c r="C385" s="11"/>
      <c r="D385" s="11" t="s">
        <v>533</v>
      </c>
      <c r="E385" s="11"/>
    </row>
    <row r="386" spans="1:5" x14ac:dyDescent="0.2">
      <c r="A386" s="11"/>
      <c r="B386" s="13"/>
      <c r="C386" s="11"/>
      <c r="D386" s="11" t="s">
        <v>534</v>
      </c>
      <c r="E386" s="11"/>
    </row>
    <row r="387" spans="1:5" x14ac:dyDescent="0.2">
      <c r="A387" s="11"/>
      <c r="B387" s="13"/>
      <c r="C387" s="11"/>
      <c r="D387" s="11" t="s">
        <v>535</v>
      </c>
      <c r="E387" s="11"/>
    </row>
    <row r="388" spans="1:5" x14ac:dyDescent="0.2">
      <c r="A388" s="11"/>
      <c r="B388" s="13"/>
      <c r="C388" s="11"/>
      <c r="D388" s="11" t="s">
        <v>536</v>
      </c>
      <c r="E388" s="11"/>
    </row>
    <row r="389" spans="1:5" x14ac:dyDescent="0.2">
      <c r="A389" s="11"/>
      <c r="B389" s="13"/>
      <c r="C389" s="11"/>
      <c r="D389" s="11" t="s">
        <v>537</v>
      </c>
      <c r="E389" s="11"/>
    </row>
    <row r="390" spans="1:5" x14ac:dyDescent="0.2">
      <c r="A390" s="11"/>
      <c r="B390" s="13"/>
      <c r="C390" s="11"/>
      <c r="D390" s="11" t="s">
        <v>539</v>
      </c>
      <c r="E390" s="11"/>
    </row>
    <row r="391" spans="1:5" x14ac:dyDescent="0.2">
      <c r="A391" s="11"/>
      <c r="B391" s="13"/>
      <c r="C391" s="11"/>
      <c r="D391" s="11" t="s">
        <v>540</v>
      </c>
      <c r="E391" s="11"/>
    </row>
    <row r="392" spans="1:5" x14ac:dyDescent="0.2">
      <c r="A392" s="11"/>
      <c r="B392" s="13"/>
      <c r="C392" s="11"/>
      <c r="D392" s="11" t="s">
        <v>541</v>
      </c>
      <c r="E392" s="11"/>
    </row>
    <row r="393" spans="1:5" x14ac:dyDescent="0.2">
      <c r="A393" s="11"/>
      <c r="B393" s="13"/>
      <c r="C393" s="11"/>
      <c r="D393" s="11" t="s">
        <v>542</v>
      </c>
      <c r="E393" s="11"/>
    </row>
    <row r="394" spans="1:5" x14ac:dyDescent="0.2">
      <c r="A394" s="11"/>
      <c r="B394" s="13"/>
      <c r="C394" s="11"/>
      <c r="D394" s="11" t="s">
        <v>543</v>
      </c>
      <c r="E394" s="11"/>
    </row>
    <row r="395" spans="1:5" x14ac:dyDescent="0.2">
      <c r="A395" s="11"/>
      <c r="B395" s="13"/>
      <c r="C395" s="11"/>
      <c r="D395" s="11" t="s">
        <v>544</v>
      </c>
      <c r="E395" s="11"/>
    </row>
    <row r="396" spans="1:5" x14ac:dyDescent="0.2">
      <c r="A396" s="11"/>
      <c r="B396" s="13"/>
      <c r="C396" s="11"/>
      <c r="D396" s="11" t="s">
        <v>545</v>
      </c>
      <c r="E396" s="11"/>
    </row>
    <row r="397" spans="1:5" x14ac:dyDescent="0.2">
      <c r="A397" s="11"/>
      <c r="B397" s="13"/>
      <c r="C397" s="11"/>
      <c r="D397" s="11" t="s">
        <v>546</v>
      </c>
      <c r="E397" s="11"/>
    </row>
    <row r="398" spans="1:5" x14ac:dyDescent="0.2">
      <c r="A398" s="11"/>
      <c r="B398" s="13"/>
      <c r="C398" s="11"/>
      <c r="D398" s="11" t="s">
        <v>547</v>
      </c>
      <c r="E398" s="11"/>
    </row>
    <row r="399" spans="1:5" x14ac:dyDescent="0.2">
      <c r="A399" s="11"/>
      <c r="B399" s="13"/>
      <c r="C399" s="11"/>
      <c r="D399" s="11" t="s">
        <v>548</v>
      </c>
      <c r="E399" s="11"/>
    </row>
    <row r="400" spans="1:5" x14ac:dyDescent="0.2">
      <c r="A400" s="11"/>
      <c r="B400" s="13"/>
      <c r="C400" s="11"/>
      <c r="D400" s="11" t="s">
        <v>549</v>
      </c>
      <c r="E400" s="11"/>
    </row>
    <row r="401" spans="1:5" x14ac:dyDescent="0.2">
      <c r="A401" s="11"/>
      <c r="B401" s="13"/>
      <c r="C401" s="11"/>
      <c r="D401" s="11" t="s">
        <v>550</v>
      </c>
      <c r="E401" s="11"/>
    </row>
    <row r="402" spans="1:5" x14ac:dyDescent="0.2">
      <c r="A402" s="11"/>
      <c r="B402" s="13"/>
      <c r="C402" s="11"/>
      <c r="D402" s="11" t="s">
        <v>551</v>
      </c>
      <c r="E402" s="11"/>
    </row>
    <row r="403" spans="1:5" x14ac:dyDescent="0.2">
      <c r="A403" s="11"/>
      <c r="B403" s="13"/>
      <c r="C403" s="11"/>
      <c r="D403" s="11" t="s">
        <v>552</v>
      </c>
      <c r="E403" s="11"/>
    </row>
    <row r="404" spans="1:5" x14ac:dyDescent="0.2">
      <c r="A404" s="11"/>
      <c r="B404" s="13"/>
      <c r="C404" s="11"/>
      <c r="D404" s="11" t="s">
        <v>714</v>
      </c>
      <c r="E404" s="11"/>
    </row>
    <row r="405" spans="1:5" x14ac:dyDescent="0.2">
      <c r="A405" s="11"/>
      <c r="B405" s="13"/>
      <c r="C405" s="11"/>
      <c r="D405" s="11" t="s">
        <v>715</v>
      </c>
      <c r="E405" s="11"/>
    </row>
    <row r="406" spans="1:5" x14ac:dyDescent="0.2">
      <c r="A406" s="11"/>
      <c r="B406" s="13"/>
      <c r="C406" s="11"/>
      <c r="D406" s="11" t="s">
        <v>716</v>
      </c>
      <c r="E406" s="11"/>
    </row>
    <row r="407" spans="1:5" x14ac:dyDescent="0.2">
      <c r="A407" s="11"/>
      <c r="B407" s="13"/>
      <c r="C407" s="11"/>
      <c r="D407" s="11" t="s">
        <v>553</v>
      </c>
      <c r="E407" s="11"/>
    </row>
    <row r="408" spans="1:5" x14ac:dyDescent="0.2">
      <c r="A408" s="11"/>
      <c r="B408" s="13"/>
      <c r="C408" s="11"/>
      <c r="D408" s="11" t="s">
        <v>554</v>
      </c>
      <c r="E408" s="11"/>
    </row>
    <row r="409" spans="1:5" x14ac:dyDescent="0.2">
      <c r="A409" s="11"/>
      <c r="B409" s="13"/>
      <c r="C409" s="11"/>
      <c r="D409" s="11" t="s">
        <v>7</v>
      </c>
      <c r="E409" s="11"/>
    </row>
    <row r="410" spans="1:5" x14ac:dyDescent="0.2">
      <c r="A410" s="11"/>
      <c r="B410" s="13"/>
      <c r="C410" s="11"/>
      <c r="D410" s="11" t="s">
        <v>556</v>
      </c>
      <c r="E410" s="11"/>
    </row>
    <row r="411" spans="1:5" x14ac:dyDescent="0.2">
      <c r="A411" s="11"/>
      <c r="B411" s="13"/>
      <c r="C411" s="11"/>
      <c r="D411" s="11" t="s">
        <v>561</v>
      </c>
      <c r="E411" s="11"/>
    </row>
    <row r="412" spans="1:5" x14ac:dyDescent="0.2">
      <c r="A412" s="11"/>
      <c r="B412" s="13"/>
      <c r="C412" s="11"/>
      <c r="D412" s="11" t="s">
        <v>562</v>
      </c>
      <c r="E412" s="11"/>
    </row>
    <row r="413" spans="1:5" x14ac:dyDescent="0.2">
      <c r="A413" s="11"/>
      <c r="B413" s="13"/>
      <c r="C413" s="11"/>
      <c r="D413" s="11" t="s">
        <v>557</v>
      </c>
      <c r="E413" s="11"/>
    </row>
    <row r="414" spans="1:5" x14ac:dyDescent="0.2">
      <c r="A414" s="11"/>
      <c r="B414" s="13"/>
      <c r="C414" s="11"/>
      <c r="D414" s="11" t="s">
        <v>559</v>
      </c>
      <c r="E414" s="11"/>
    </row>
    <row r="415" spans="1:5" x14ac:dyDescent="0.2">
      <c r="A415" s="11"/>
      <c r="B415" s="13"/>
      <c r="C415" s="11"/>
      <c r="D415" s="11" t="s">
        <v>563</v>
      </c>
      <c r="E415" s="11"/>
    </row>
    <row r="416" spans="1:5" x14ac:dyDescent="0.2">
      <c r="A416" s="11"/>
      <c r="B416" s="13"/>
      <c r="C416" s="11"/>
      <c r="D416" s="11" t="s">
        <v>564</v>
      </c>
      <c r="E416" s="11"/>
    </row>
    <row r="417" spans="1:5" x14ac:dyDescent="0.2">
      <c r="A417" s="11"/>
      <c r="B417" s="13"/>
      <c r="C417" s="11"/>
      <c r="D417" s="11" t="s">
        <v>14</v>
      </c>
      <c r="E417" s="11"/>
    </row>
    <row r="418" spans="1:5" x14ac:dyDescent="0.2">
      <c r="A418" s="11"/>
      <c r="B418" s="13"/>
      <c r="C418" s="11"/>
      <c r="D418" s="11" t="s">
        <v>717</v>
      </c>
      <c r="E418" s="11"/>
    </row>
    <row r="419" spans="1:5" x14ac:dyDescent="0.2">
      <c r="A419" s="11"/>
      <c r="B419" s="13"/>
      <c r="C419" s="11"/>
      <c r="D419" s="11" t="s">
        <v>570</v>
      </c>
      <c r="E419" s="11"/>
    </row>
    <row r="420" spans="1:5" x14ac:dyDescent="0.2">
      <c r="A420" s="11"/>
      <c r="B420" s="13"/>
      <c r="C420" s="11"/>
      <c r="D420" s="11" t="s">
        <v>574</v>
      </c>
      <c r="E420" s="11"/>
    </row>
    <row r="421" spans="1:5" x14ac:dyDescent="0.2">
      <c r="A421" s="11"/>
      <c r="B421" s="13"/>
      <c r="C421" s="11"/>
      <c r="D421" s="11" t="s">
        <v>21</v>
      </c>
      <c r="E421" s="11"/>
    </row>
    <row r="422" spans="1:5" x14ac:dyDescent="0.2">
      <c r="A422" s="11"/>
      <c r="B422" s="13"/>
      <c r="C422" s="11"/>
      <c r="D422" s="11" t="s">
        <v>576</v>
      </c>
      <c r="E422" s="11"/>
    </row>
    <row r="423" spans="1:5" x14ac:dyDescent="0.2">
      <c r="A423" s="11"/>
      <c r="B423" s="13"/>
      <c r="C423" s="11"/>
      <c r="D423" s="11" t="s">
        <v>577</v>
      </c>
      <c r="E423" s="11"/>
    </row>
    <row r="424" spans="1:5" x14ac:dyDescent="0.2">
      <c r="A424" s="11"/>
      <c r="B424" s="13"/>
      <c r="C424" s="11"/>
      <c r="D424" s="11" t="s">
        <v>578</v>
      </c>
      <c r="E424" s="11"/>
    </row>
    <row r="425" spans="1:5" x14ac:dyDescent="0.2">
      <c r="A425" s="11"/>
      <c r="B425" s="13"/>
      <c r="C425" s="11"/>
      <c r="D425" s="11" t="s">
        <v>575</v>
      </c>
      <c r="E425" s="11"/>
    </row>
    <row r="426" spans="1:5" x14ac:dyDescent="0.2">
      <c r="A426" s="11"/>
      <c r="B426" s="13"/>
      <c r="C426" s="11"/>
      <c r="D426" s="11" t="s">
        <v>579</v>
      </c>
      <c r="E426" s="11"/>
    </row>
    <row r="427" spans="1:5" x14ac:dyDescent="0.2">
      <c r="A427" s="11"/>
      <c r="B427" s="13"/>
      <c r="C427" s="11"/>
      <c r="D427" s="11" t="s">
        <v>28</v>
      </c>
      <c r="E427" s="11"/>
    </row>
    <row r="428" spans="1:5" x14ac:dyDescent="0.2">
      <c r="A428" s="11"/>
      <c r="B428" s="13"/>
      <c r="C428" s="11"/>
      <c r="D428" s="11" t="s">
        <v>582</v>
      </c>
      <c r="E428" s="11"/>
    </row>
    <row r="429" spans="1:5" x14ac:dyDescent="0.2">
      <c r="A429" s="11"/>
      <c r="B429" s="13"/>
      <c r="C429" s="11"/>
      <c r="D429" s="11" t="s">
        <v>583</v>
      </c>
      <c r="E429" s="11"/>
    </row>
    <row r="430" spans="1:5" x14ac:dyDescent="0.2">
      <c r="A430" s="11"/>
      <c r="B430" s="13"/>
      <c r="C430" s="11"/>
      <c r="D430" s="11" t="s">
        <v>581</v>
      </c>
      <c r="E430" s="11"/>
    </row>
    <row r="431" spans="1:5" x14ac:dyDescent="0.2">
      <c r="A431" s="11"/>
      <c r="B431" s="13"/>
      <c r="C431" s="11"/>
      <c r="D431" s="11" t="s">
        <v>584</v>
      </c>
      <c r="E431" s="11"/>
    </row>
    <row r="432" spans="1:5" x14ac:dyDescent="0.2">
      <c r="A432" s="11"/>
      <c r="B432" s="13"/>
      <c r="C432" s="11"/>
      <c r="D432" s="11" t="s">
        <v>580</v>
      </c>
      <c r="E432" s="11"/>
    </row>
    <row r="433" spans="1:5" x14ac:dyDescent="0.2">
      <c r="A433" s="11"/>
      <c r="B433" s="13"/>
      <c r="C433" s="11"/>
      <c r="D433" s="11" t="s">
        <v>585</v>
      </c>
      <c r="E433" s="11"/>
    </row>
    <row r="434" spans="1:5" x14ac:dyDescent="0.2">
      <c r="A434" s="11"/>
      <c r="B434" s="13"/>
      <c r="C434" s="11"/>
      <c r="D434" s="11" t="s">
        <v>586</v>
      </c>
      <c r="E434" s="11"/>
    </row>
    <row r="435" spans="1:5" x14ac:dyDescent="0.2">
      <c r="A435" s="11"/>
      <c r="B435" s="13"/>
      <c r="C435" s="11"/>
      <c r="D435" s="11" t="s">
        <v>587</v>
      </c>
      <c r="E435" s="11"/>
    </row>
    <row r="436" spans="1:5" x14ac:dyDescent="0.2">
      <c r="A436" s="11"/>
      <c r="B436" s="13"/>
      <c r="C436" s="11"/>
      <c r="D436" s="11" t="s">
        <v>588</v>
      </c>
      <c r="E436" s="11"/>
    </row>
    <row r="437" spans="1:5" x14ac:dyDescent="0.2">
      <c r="A437" s="11"/>
      <c r="B437" s="13"/>
      <c r="C437" s="11"/>
      <c r="D437" s="11" t="s">
        <v>589</v>
      </c>
      <c r="E437" s="11"/>
    </row>
    <row r="438" spans="1:5" x14ac:dyDescent="0.2">
      <c r="A438" s="11"/>
      <c r="B438" s="13"/>
      <c r="C438" s="11"/>
      <c r="D438" s="11" t="s">
        <v>590</v>
      </c>
      <c r="E438" s="11"/>
    </row>
    <row r="439" spans="1:5" x14ac:dyDescent="0.2">
      <c r="A439" s="11"/>
      <c r="B439" s="13"/>
      <c r="C439" s="11"/>
      <c r="D439" s="11" t="s">
        <v>591</v>
      </c>
      <c r="E439" s="11"/>
    </row>
    <row r="440" spans="1:5" x14ac:dyDescent="0.2">
      <c r="A440" s="11"/>
      <c r="B440" s="13"/>
      <c r="C440" s="11"/>
      <c r="D440" s="11" t="s">
        <v>592</v>
      </c>
      <c r="E440" s="11"/>
    </row>
    <row r="441" spans="1:5" x14ac:dyDescent="0.2">
      <c r="A441" s="11"/>
      <c r="B441" s="13"/>
      <c r="C441" s="11"/>
      <c r="D441" s="11" t="s">
        <v>594</v>
      </c>
      <c r="E441" s="11"/>
    </row>
    <row r="442" spans="1:5" x14ac:dyDescent="0.2">
      <c r="A442" s="11"/>
      <c r="B442" s="13"/>
      <c r="C442" s="11"/>
      <c r="D442" s="11" t="s">
        <v>595</v>
      </c>
      <c r="E442" s="11"/>
    </row>
    <row r="443" spans="1:5" x14ac:dyDescent="0.2">
      <c r="A443" s="11"/>
      <c r="B443" s="13"/>
      <c r="C443" s="11"/>
      <c r="D443" s="11" t="s">
        <v>596</v>
      </c>
      <c r="E443" s="11"/>
    </row>
    <row r="444" spans="1:5" x14ac:dyDescent="0.2">
      <c r="A444" s="11"/>
      <c r="B444" s="13"/>
      <c r="C444" s="11"/>
      <c r="D444" s="11" t="s">
        <v>597</v>
      </c>
      <c r="E444" s="11"/>
    </row>
    <row r="445" spans="1:5" x14ac:dyDescent="0.2">
      <c r="A445" s="11"/>
      <c r="B445" s="13"/>
      <c r="C445" s="11"/>
      <c r="D445" s="11" t="s">
        <v>598</v>
      </c>
      <c r="E445" s="11"/>
    </row>
    <row r="446" spans="1:5" x14ac:dyDescent="0.2">
      <c r="A446" s="11"/>
      <c r="B446" s="13"/>
      <c r="C446" s="11"/>
      <c r="D446" s="11" t="s">
        <v>599</v>
      </c>
      <c r="E446" s="11"/>
    </row>
    <row r="447" spans="1:5" x14ac:dyDescent="0.2">
      <c r="A447" s="11"/>
      <c r="B447" s="13"/>
      <c r="C447" s="11"/>
      <c r="D447" s="11" t="s">
        <v>601</v>
      </c>
      <c r="E447" s="11"/>
    </row>
    <row r="448" spans="1:5" x14ac:dyDescent="0.2">
      <c r="A448" s="11"/>
      <c r="B448" s="13"/>
      <c r="C448" s="11"/>
      <c r="D448" s="11" t="s">
        <v>718</v>
      </c>
      <c r="E448" s="11"/>
    </row>
    <row r="449" spans="1:5" x14ac:dyDescent="0.2">
      <c r="A449" s="11"/>
      <c r="B449" s="13"/>
      <c r="C449" s="11"/>
      <c r="D449" s="11" t="s">
        <v>602</v>
      </c>
      <c r="E449" s="11"/>
    </row>
    <row r="450" spans="1:5" x14ac:dyDescent="0.2">
      <c r="A450" s="11"/>
      <c r="B450" s="13"/>
      <c r="C450" s="11"/>
      <c r="D450" s="11" t="s">
        <v>719</v>
      </c>
      <c r="E450" s="11"/>
    </row>
    <row r="451" spans="1:5" x14ac:dyDescent="0.2">
      <c r="A451" s="11"/>
      <c r="B451" s="13"/>
      <c r="C451" s="11"/>
      <c r="D451" s="11" t="s">
        <v>603</v>
      </c>
      <c r="E451" s="11"/>
    </row>
    <row r="452" spans="1:5" x14ac:dyDescent="0.2">
      <c r="A452" s="11"/>
      <c r="B452" s="13"/>
      <c r="C452" s="11"/>
      <c r="D452" s="11" t="s">
        <v>604</v>
      </c>
      <c r="E452" s="11"/>
    </row>
    <row r="453" spans="1:5" x14ac:dyDescent="0.2">
      <c r="A453" s="11"/>
      <c r="B453" s="13"/>
      <c r="C453" s="11"/>
      <c r="D453" s="11" t="s">
        <v>605</v>
      </c>
      <c r="E453" s="11"/>
    </row>
    <row r="454" spans="1:5" x14ac:dyDescent="0.2">
      <c r="A454" s="11"/>
      <c r="B454" s="13"/>
      <c r="C454" s="11"/>
      <c r="D454" s="11" t="s">
        <v>720</v>
      </c>
      <c r="E454" s="11"/>
    </row>
    <row r="455" spans="1:5" x14ac:dyDescent="0.2">
      <c r="A455" s="11"/>
      <c r="B455" s="13"/>
      <c r="C455" s="11"/>
      <c r="D455" s="11" t="s">
        <v>15</v>
      </c>
      <c r="E455" s="11"/>
    </row>
    <row r="456" spans="1:5" x14ac:dyDescent="0.2">
      <c r="A456" s="11"/>
      <c r="B456" s="13"/>
      <c r="C456" s="11"/>
      <c r="D456" s="11" t="s">
        <v>609</v>
      </c>
      <c r="E456" s="11"/>
    </row>
    <row r="457" spans="1:5" x14ac:dyDescent="0.2">
      <c r="A457" s="11"/>
      <c r="B457" s="13"/>
      <c r="C457" s="11"/>
      <c r="D457" s="11" t="s">
        <v>610</v>
      </c>
      <c r="E457" s="11"/>
    </row>
    <row r="458" spans="1:5" x14ac:dyDescent="0.2">
      <c r="A458" s="11"/>
      <c r="B458" s="13"/>
      <c r="C458" s="11"/>
      <c r="D458" s="11" t="s">
        <v>606</v>
      </c>
      <c r="E458" s="11"/>
    </row>
    <row r="459" spans="1:5" x14ac:dyDescent="0.2">
      <c r="A459" s="11"/>
      <c r="B459" s="13"/>
      <c r="C459" s="11"/>
      <c r="D459" s="11" t="s">
        <v>607</v>
      </c>
      <c r="E459" s="11"/>
    </row>
    <row r="460" spans="1:5" x14ac:dyDescent="0.2">
      <c r="A460" s="11"/>
      <c r="B460" s="13"/>
      <c r="C460" s="11"/>
      <c r="D460" s="11" t="s">
        <v>608</v>
      </c>
      <c r="E460" s="11"/>
    </row>
    <row r="461" spans="1:5" x14ac:dyDescent="0.2">
      <c r="A461" s="11"/>
      <c r="B461" s="13"/>
      <c r="C461" s="11"/>
      <c r="D461" s="11" t="s">
        <v>22</v>
      </c>
      <c r="E461" s="11"/>
    </row>
    <row r="462" spans="1:5" x14ac:dyDescent="0.2">
      <c r="A462" s="11"/>
      <c r="B462" s="13"/>
      <c r="C462" s="11"/>
      <c r="D462" s="11" t="s">
        <v>613</v>
      </c>
      <c r="E462" s="11"/>
    </row>
    <row r="463" spans="1:5" x14ac:dyDescent="0.2">
      <c r="A463" s="11"/>
      <c r="B463" s="13"/>
      <c r="C463" s="11"/>
      <c r="D463" s="11" t="s">
        <v>615</v>
      </c>
      <c r="E463" s="11"/>
    </row>
    <row r="464" spans="1:5" x14ac:dyDescent="0.2">
      <c r="A464" s="11"/>
      <c r="B464" s="13"/>
      <c r="C464" s="11"/>
      <c r="D464" s="11" t="s">
        <v>617</v>
      </c>
      <c r="E464" s="11"/>
    </row>
    <row r="465" spans="1:5" x14ac:dyDescent="0.2">
      <c r="A465" s="11"/>
      <c r="B465" s="13"/>
      <c r="C465" s="11"/>
      <c r="D465" s="11" t="s">
        <v>620</v>
      </c>
      <c r="E465" s="11"/>
    </row>
    <row r="466" spans="1:5" x14ac:dyDescent="0.2">
      <c r="A466" s="11"/>
      <c r="B466" s="13"/>
      <c r="C466" s="11"/>
      <c r="D466" s="11" t="s">
        <v>621</v>
      </c>
      <c r="E466" s="11"/>
    </row>
    <row r="467" spans="1:5" x14ac:dyDescent="0.2">
      <c r="A467" s="11"/>
      <c r="B467" s="13"/>
      <c r="C467" s="11"/>
      <c r="D467" s="11" t="s">
        <v>622</v>
      </c>
      <c r="E467" s="11"/>
    </row>
    <row r="468" spans="1:5" x14ac:dyDescent="0.2">
      <c r="A468" s="11"/>
      <c r="B468" s="13"/>
      <c r="C468" s="11"/>
      <c r="D468" s="11" t="s">
        <v>623</v>
      </c>
      <c r="E468" s="11"/>
    </row>
    <row r="469" spans="1:5" x14ac:dyDescent="0.2">
      <c r="A469" s="11"/>
      <c r="B469" s="13"/>
      <c r="C469" s="11"/>
      <c r="D469" s="11" t="s">
        <v>624</v>
      </c>
      <c r="E469" s="11"/>
    </row>
    <row r="470" spans="1:5" x14ac:dyDescent="0.2">
      <c r="A470" s="11"/>
      <c r="B470" s="13"/>
      <c r="C470" s="11"/>
      <c r="D470" s="11" t="s">
        <v>625</v>
      </c>
      <c r="E470" s="11"/>
    </row>
    <row r="471" spans="1:5" x14ac:dyDescent="0.2">
      <c r="A471" s="11"/>
      <c r="B471" s="13"/>
      <c r="C471" s="11"/>
      <c r="D471" s="11" t="s">
        <v>626</v>
      </c>
      <c r="E471" s="11"/>
    </row>
    <row r="472" spans="1:5" x14ac:dyDescent="0.2">
      <c r="A472" s="11"/>
      <c r="B472" s="13"/>
      <c r="C472" s="11"/>
      <c r="D472" s="11" t="s">
        <v>627</v>
      </c>
      <c r="E472" s="11"/>
    </row>
    <row r="473" spans="1:5" x14ac:dyDescent="0.2">
      <c r="A473" s="11"/>
      <c r="B473" s="13"/>
      <c r="C473" s="11"/>
      <c r="D473" s="11" t="s">
        <v>628</v>
      </c>
      <c r="E473" s="11"/>
    </row>
    <row r="474" spans="1:5" x14ac:dyDescent="0.2">
      <c r="A474" s="11"/>
      <c r="B474" s="13"/>
      <c r="C474" s="11"/>
      <c r="D474" s="11" t="s">
        <v>629</v>
      </c>
      <c r="E474" s="11"/>
    </row>
    <row r="475" spans="1:5" x14ac:dyDescent="0.2">
      <c r="A475" s="11"/>
      <c r="B475" s="13"/>
      <c r="C475" s="11"/>
      <c r="D475" s="11" t="s">
        <v>630</v>
      </c>
      <c r="E475" s="11"/>
    </row>
    <row r="476" spans="1:5" x14ac:dyDescent="0.2">
      <c r="A476" s="11"/>
      <c r="B476" s="13"/>
      <c r="C476" s="11"/>
      <c r="D476" s="11" t="s">
        <v>631</v>
      </c>
      <c r="E476" s="11"/>
    </row>
    <row r="477" spans="1:5" x14ac:dyDescent="0.2">
      <c r="A477" s="11"/>
      <c r="B477" s="13"/>
      <c r="C477" s="11"/>
      <c r="D477" s="11" t="s">
        <v>632</v>
      </c>
      <c r="E477" s="11"/>
    </row>
    <row r="478" spans="1:5" x14ac:dyDescent="0.2">
      <c r="A478" s="11"/>
      <c r="B478" s="13"/>
      <c r="C478" s="11"/>
      <c r="D478" s="11" t="s">
        <v>633</v>
      </c>
      <c r="E478" s="11"/>
    </row>
    <row r="479" spans="1:5" x14ac:dyDescent="0.2">
      <c r="A479" s="11"/>
      <c r="B479" s="13"/>
      <c r="C479" s="11"/>
      <c r="D479" s="11" t="s">
        <v>634</v>
      </c>
      <c r="E479" s="11"/>
    </row>
    <row r="480" spans="1:5" x14ac:dyDescent="0.2">
      <c r="A480" s="11"/>
      <c r="B480" s="13"/>
      <c r="C480" s="11"/>
      <c r="D480" s="11" t="s">
        <v>635</v>
      </c>
      <c r="E480" s="11"/>
    </row>
    <row r="481" spans="1:5" x14ac:dyDescent="0.2">
      <c r="A481" s="11"/>
      <c r="B481" s="13"/>
      <c r="C481" s="11"/>
      <c r="D481" s="11" t="s">
        <v>636</v>
      </c>
      <c r="E481" s="11"/>
    </row>
    <row r="482" spans="1:5" x14ac:dyDescent="0.2">
      <c r="A482" s="11"/>
      <c r="B482" s="13"/>
      <c r="C482" s="11"/>
      <c r="D482" s="11" t="s">
        <v>637</v>
      </c>
      <c r="E482" s="11"/>
    </row>
    <row r="483" spans="1:5" x14ac:dyDescent="0.2">
      <c r="A483" s="11"/>
      <c r="B483" s="13"/>
      <c r="C483" s="11"/>
      <c r="D483" s="11" t="s">
        <v>638</v>
      </c>
      <c r="E483" s="11"/>
    </row>
    <row r="484" spans="1:5" x14ac:dyDescent="0.2">
      <c r="A484" s="11"/>
      <c r="B484" s="13"/>
      <c r="C484" s="11"/>
      <c r="D484" s="11" t="s">
        <v>639</v>
      </c>
      <c r="E484" s="11"/>
    </row>
    <row r="485" spans="1:5" x14ac:dyDescent="0.2">
      <c r="A485" s="11"/>
      <c r="B485" s="13"/>
      <c r="C485" s="11"/>
      <c r="D485" s="11" t="s">
        <v>29</v>
      </c>
      <c r="E485" s="11"/>
    </row>
    <row r="486" spans="1:5" x14ac:dyDescent="0.2">
      <c r="A486" s="11"/>
      <c r="B486" s="13"/>
      <c r="C486" s="11"/>
      <c r="D486" s="11" t="s">
        <v>645</v>
      </c>
      <c r="E486" s="11"/>
    </row>
    <row r="487" spans="1:5" x14ac:dyDescent="0.2">
      <c r="A487" s="11"/>
      <c r="B487" s="13"/>
      <c r="C487" s="11"/>
      <c r="D487" s="11" t="s">
        <v>646</v>
      </c>
      <c r="E487" s="11"/>
    </row>
    <row r="488" spans="1:5" x14ac:dyDescent="0.2">
      <c r="A488" s="11"/>
      <c r="B488" s="13"/>
      <c r="C488" s="11"/>
      <c r="D488" s="11" t="s">
        <v>647</v>
      </c>
      <c r="E488" s="11"/>
    </row>
    <row r="489" spans="1:5" x14ac:dyDescent="0.2">
      <c r="A489" s="11"/>
      <c r="B489" s="13"/>
      <c r="C489" s="11"/>
      <c r="D489" s="11" t="s">
        <v>640</v>
      </c>
      <c r="E489" s="11"/>
    </row>
    <row r="490" spans="1:5" x14ac:dyDescent="0.2">
      <c r="A490" s="11"/>
      <c r="B490" s="13"/>
      <c r="C490" s="11"/>
      <c r="D490" s="11" t="s">
        <v>642</v>
      </c>
      <c r="E490" s="11"/>
    </row>
    <row r="491" spans="1:5" x14ac:dyDescent="0.2">
      <c r="A491" s="11"/>
      <c r="B491" s="13"/>
      <c r="C491" s="11"/>
      <c r="D491" s="11" t="s">
        <v>648</v>
      </c>
      <c r="E491" s="11"/>
    </row>
    <row r="492" spans="1:5" x14ac:dyDescent="0.2">
      <c r="A492" s="11"/>
      <c r="B492" s="13"/>
      <c r="C492" s="11"/>
      <c r="D492" s="11" t="s">
        <v>649</v>
      </c>
      <c r="E492" s="11"/>
    </row>
    <row r="493" spans="1:5" x14ac:dyDescent="0.2">
      <c r="A493" s="11"/>
      <c r="B493" s="13"/>
      <c r="C493" s="11"/>
      <c r="D493" s="11" t="s">
        <v>650</v>
      </c>
      <c r="E493" s="11"/>
    </row>
    <row r="494" spans="1:5" x14ac:dyDescent="0.2">
      <c r="A494" s="11"/>
      <c r="B494" s="13"/>
      <c r="C494" s="11"/>
      <c r="D494" s="11" t="s">
        <v>651</v>
      </c>
      <c r="E494" s="11"/>
    </row>
    <row r="495" spans="1:5" x14ac:dyDescent="0.2">
      <c r="A495" s="11"/>
      <c r="B495" s="13"/>
      <c r="C495" s="11"/>
      <c r="D495" s="11" t="s">
        <v>652</v>
      </c>
      <c r="E495" s="11"/>
    </row>
    <row r="496" spans="1:5" x14ac:dyDescent="0.2">
      <c r="A496" s="11"/>
      <c r="B496" s="13"/>
      <c r="C496" s="11"/>
      <c r="D496" s="11" t="s">
        <v>653</v>
      </c>
      <c r="E496" s="11"/>
    </row>
    <row r="497" spans="1:5" x14ac:dyDescent="0.2">
      <c r="A497" s="11"/>
      <c r="B497" s="13"/>
      <c r="C497" s="11"/>
      <c r="D497" s="11" t="s">
        <v>654</v>
      </c>
      <c r="E497" s="11"/>
    </row>
    <row r="498" spans="1:5" x14ac:dyDescent="0.2">
      <c r="A498" s="11"/>
      <c r="B498" s="13"/>
      <c r="C498" s="11"/>
      <c r="D498" s="11" t="s">
        <v>655</v>
      </c>
      <c r="E498" s="11"/>
    </row>
    <row r="499" spans="1:5" x14ac:dyDescent="0.2">
      <c r="A499" s="11"/>
      <c r="B499" s="13"/>
      <c r="C499" s="11"/>
      <c r="D499" s="11" t="s">
        <v>656</v>
      </c>
      <c r="E499" s="11"/>
    </row>
    <row r="500" spans="1:5" x14ac:dyDescent="0.2">
      <c r="A500" s="11"/>
      <c r="B500" s="13"/>
      <c r="C500" s="11"/>
      <c r="D500" s="11" t="s">
        <v>657</v>
      </c>
      <c r="E500" s="11"/>
    </row>
    <row r="501" spans="1:5" x14ac:dyDescent="0.2">
      <c r="A501" s="11"/>
      <c r="B501" s="13"/>
      <c r="C501" s="11"/>
      <c r="D501" s="11" t="s">
        <v>658</v>
      </c>
      <c r="E501" s="11"/>
    </row>
    <row r="502" spans="1:5" x14ac:dyDescent="0.2">
      <c r="A502" s="11"/>
      <c r="B502" s="13"/>
      <c r="C502" s="11"/>
      <c r="D502" s="11" t="s">
        <v>659</v>
      </c>
      <c r="E502" s="11"/>
    </row>
    <row r="503" spans="1:5" x14ac:dyDescent="0.2">
      <c r="A503" s="11"/>
      <c r="B503" s="13"/>
      <c r="C503" s="11"/>
      <c r="E503" s="11"/>
    </row>
    <row r="504" spans="1:5" x14ac:dyDescent="0.2">
      <c r="A504" s="11"/>
      <c r="B504" s="13"/>
      <c r="C504" s="11"/>
      <c r="E504" s="11"/>
    </row>
    <row r="505" spans="1:5" x14ac:dyDescent="0.2">
      <c r="A505" s="11"/>
      <c r="B505" s="13"/>
      <c r="C505" s="11"/>
      <c r="E505" s="11"/>
    </row>
    <row r="506" spans="1:5" x14ac:dyDescent="0.2">
      <c r="A506" s="11"/>
      <c r="B506" s="13"/>
      <c r="C506" s="11"/>
      <c r="E506" s="11"/>
    </row>
    <row r="507" spans="1:5" x14ac:dyDescent="0.2">
      <c r="A507" s="11"/>
      <c r="B507" s="13"/>
      <c r="C507" s="11"/>
      <c r="E507" s="11"/>
    </row>
    <row r="508" spans="1:5" x14ac:dyDescent="0.2">
      <c r="A508" s="11"/>
      <c r="B508" s="13"/>
      <c r="C508" s="11"/>
      <c r="E508" s="11"/>
    </row>
    <row r="509" spans="1:5" x14ac:dyDescent="0.2">
      <c r="A509" s="11"/>
      <c r="B509" s="13"/>
      <c r="C509" s="11"/>
      <c r="E509" s="11"/>
    </row>
    <row r="510" spans="1:5" x14ac:dyDescent="0.2">
      <c r="A510" s="11"/>
      <c r="B510" s="13"/>
      <c r="C510" s="11"/>
      <c r="E510" s="11"/>
    </row>
    <row r="511" spans="1:5" x14ac:dyDescent="0.2">
      <c r="A511" s="11"/>
      <c r="B511" s="13"/>
      <c r="C511" s="11"/>
      <c r="E511" s="11"/>
    </row>
    <row r="512" spans="1:5" x14ac:dyDescent="0.2">
      <c r="A512" s="11"/>
      <c r="B512" s="13"/>
      <c r="C512" s="11"/>
      <c r="E512" s="11"/>
    </row>
    <row r="513" spans="1:5" x14ac:dyDescent="0.2">
      <c r="A513" s="11"/>
      <c r="B513" s="13"/>
      <c r="C513" s="11"/>
      <c r="E513" s="11"/>
    </row>
    <row r="514" spans="1:5" x14ac:dyDescent="0.2">
      <c r="A514" s="11"/>
      <c r="B514" s="13"/>
      <c r="C514" s="11"/>
      <c r="E514" s="11"/>
    </row>
    <row r="515" spans="1:5" x14ac:dyDescent="0.2">
      <c r="A515" s="11"/>
      <c r="B515" s="13"/>
      <c r="C515" s="11"/>
      <c r="E515" s="11"/>
    </row>
    <row r="516" spans="1:5" x14ac:dyDescent="0.2">
      <c r="A516" s="11"/>
      <c r="B516" s="13"/>
      <c r="C516" s="11"/>
      <c r="E516" s="11"/>
    </row>
    <row r="517" spans="1:5" x14ac:dyDescent="0.2">
      <c r="A517" s="11"/>
      <c r="B517" s="13"/>
      <c r="C517" s="11"/>
      <c r="E517" s="11"/>
    </row>
    <row r="518" spans="1:5" x14ac:dyDescent="0.2">
      <c r="A518" s="11"/>
      <c r="B518" s="13"/>
      <c r="C518" s="11"/>
      <c r="E518" s="11"/>
    </row>
  </sheetData>
  <sheetProtection algorithmName="SHA-512" hashValue="B6DPcbQNiSD9FWCf8a7aCqt4d4zvwZ+7WWHvH10M5aSusrYfVFpLI4kzrPHVCORTlqOat1EpSgXYsRxFU5n/Iw==" saltValue="OwLbBmm4D+tsPcQ/hLcs1w==" spinCount="100000" sheet="1" objects="1" scenarios="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7980F3-3C17-47FE-B5E5-50E672D35785}">
  <dimension ref="B2:C502"/>
  <sheetViews>
    <sheetView workbookViewId="0">
      <selection activeCell="D358" sqref="D358"/>
    </sheetView>
  </sheetViews>
  <sheetFormatPr defaultRowHeight="15" x14ac:dyDescent="0.25"/>
  <cols>
    <col min="2" max="2" width="18.42578125" style="8" customWidth="1"/>
  </cols>
  <sheetData>
    <row r="2" spans="2:3" x14ac:dyDescent="0.25">
      <c r="B2" s="11" t="s">
        <v>666</v>
      </c>
    </row>
    <row r="3" spans="2:3" x14ac:dyDescent="0.25">
      <c r="B3" s="11" t="s">
        <v>2</v>
      </c>
      <c r="C3">
        <v>30680</v>
      </c>
    </row>
    <row r="4" spans="2:3" x14ac:dyDescent="0.25">
      <c r="B4" s="11" t="s">
        <v>2</v>
      </c>
      <c r="C4">
        <v>30666</v>
      </c>
    </row>
    <row r="5" spans="2:3" x14ac:dyDescent="0.25">
      <c r="B5" s="11" t="s">
        <v>9</v>
      </c>
      <c r="C5">
        <v>30184</v>
      </c>
    </row>
    <row r="6" spans="2:3" x14ac:dyDescent="0.25">
      <c r="B6" s="11" t="s">
        <v>9</v>
      </c>
      <c r="C6">
        <v>30103</v>
      </c>
    </row>
    <row r="7" spans="2:3" x14ac:dyDescent="0.25">
      <c r="B7" s="11" t="s">
        <v>9</v>
      </c>
      <c r="C7">
        <v>30137</v>
      </c>
    </row>
    <row r="8" spans="2:3" x14ac:dyDescent="0.25">
      <c r="B8" s="11" t="s">
        <v>9</v>
      </c>
      <c r="C8">
        <v>30120</v>
      </c>
    </row>
    <row r="9" spans="2:3" x14ac:dyDescent="0.25">
      <c r="B9" s="11" t="s">
        <v>9</v>
      </c>
      <c r="C9">
        <v>30121</v>
      </c>
    </row>
    <row r="10" spans="2:3" x14ac:dyDescent="0.25">
      <c r="B10" s="11" t="s">
        <v>9</v>
      </c>
      <c r="C10">
        <v>30145</v>
      </c>
    </row>
    <row r="11" spans="2:3" x14ac:dyDescent="0.25">
      <c r="B11" s="11" t="s">
        <v>9</v>
      </c>
      <c r="C11">
        <v>30178</v>
      </c>
    </row>
    <row r="12" spans="2:3" x14ac:dyDescent="0.25">
      <c r="B12" s="11"/>
    </row>
    <row r="20" spans="2:3" x14ac:dyDescent="0.25">
      <c r="B20" s="11"/>
    </row>
    <row r="21" spans="2:3" x14ac:dyDescent="0.25">
      <c r="B21" s="11"/>
    </row>
    <row r="22" spans="2:3" x14ac:dyDescent="0.25">
      <c r="B22" s="11" t="s">
        <v>16</v>
      </c>
      <c r="C22">
        <v>31201</v>
      </c>
    </row>
    <row r="23" spans="2:3" x14ac:dyDescent="0.25">
      <c r="B23" s="11" t="s">
        <v>16</v>
      </c>
      <c r="C23">
        <v>31202</v>
      </c>
    </row>
    <row r="24" spans="2:3" x14ac:dyDescent="0.25">
      <c r="B24" s="11" t="s">
        <v>16</v>
      </c>
      <c r="C24">
        <v>31203</v>
      </c>
    </row>
    <row r="25" spans="2:3" x14ac:dyDescent="0.25">
      <c r="B25" s="11" t="s">
        <v>16</v>
      </c>
      <c r="C25">
        <v>31204</v>
      </c>
    </row>
    <row r="26" spans="2:3" x14ac:dyDescent="0.25">
      <c r="B26" s="11" t="s">
        <v>16</v>
      </c>
      <c r="C26">
        <v>31205</v>
      </c>
    </row>
    <row r="27" spans="2:3" x14ac:dyDescent="0.25">
      <c r="B27" s="11" t="s">
        <v>16</v>
      </c>
      <c r="C27">
        <v>31206</v>
      </c>
    </row>
    <row r="28" spans="2:3" x14ac:dyDescent="0.25">
      <c r="B28" s="11" t="s">
        <v>16</v>
      </c>
      <c r="C28">
        <v>31207</v>
      </c>
    </row>
    <row r="29" spans="2:3" x14ac:dyDescent="0.25">
      <c r="B29" s="11" t="s">
        <v>16</v>
      </c>
      <c r="C29">
        <v>31208</v>
      </c>
    </row>
    <row r="30" spans="2:3" x14ac:dyDescent="0.25">
      <c r="B30" s="11" t="s">
        <v>16</v>
      </c>
      <c r="C30">
        <v>31209</v>
      </c>
    </row>
    <row r="31" spans="2:3" x14ac:dyDescent="0.25">
      <c r="B31" s="11" t="s">
        <v>16</v>
      </c>
      <c r="C31">
        <v>31210</v>
      </c>
    </row>
    <row r="32" spans="2:3" x14ac:dyDescent="0.25">
      <c r="B32" s="11" t="s">
        <v>16</v>
      </c>
      <c r="C32">
        <v>31211</v>
      </c>
    </row>
    <row r="33" spans="2:3" x14ac:dyDescent="0.25">
      <c r="B33" s="11" t="s">
        <v>16</v>
      </c>
      <c r="C33">
        <v>31212</v>
      </c>
    </row>
    <row r="34" spans="2:3" x14ac:dyDescent="0.25">
      <c r="B34" s="11" t="s">
        <v>16</v>
      </c>
      <c r="C34">
        <v>31213</v>
      </c>
    </row>
    <row r="35" spans="2:3" x14ac:dyDescent="0.25">
      <c r="B35" s="11" t="s">
        <v>16</v>
      </c>
      <c r="C35">
        <v>31216</v>
      </c>
    </row>
    <row r="36" spans="2:3" x14ac:dyDescent="0.25">
      <c r="B36" s="11" t="s">
        <v>16</v>
      </c>
      <c r="C36">
        <v>31217</v>
      </c>
    </row>
    <row r="37" spans="2:3" x14ac:dyDescent="0.25">
      <c r="B37" s="11" t="s">
        <v>16</v>
      </c>
      <c r="C37">
        <v>31220</v>
      </c>
    </row>
    <row r="38" spans="2:3" x14ac:dyDescent="0.25">
      <c r="B38" s="11" t="s">
        <v>16</v>
      </c>
      <c r="C38">
        <v>31221</v>
      </c>
    </row>
    <row r="39" spans="2:3" x14ac:dyDescent="0.25">
      <c r="B39" s="11" t="s">
        <v>16</v>
      </c>
      <c r="C39">
        <v>31294</v>
      </c>
    </row>
    <row r="40" spans="2:3" x14ac:dyDescent="0.25">
      <c r="B40" s="11" t="s">
        <v>16</v>
      </c>
      <c r="C40">
        <v>31295</v>
      </c>
    </row>
    <row r="41" spans="2:3" x14ac:dyDescent="0.25">
      <c r="B41" s="11" t="s">
        <v>16</v>
      </c>
      <c r="C41">
        <v>31296</v>
      </c>
    </row>
    <row r="42" spans="2:3" x14ac:dyDescent="0.25">
      <c r="B42" s="11" t="s">
        <v>16</v>
      </c>
      <c r="C42">
        <v>31297</v>
      </c>
    </row>
    <row r="43" spans="2:3" x14ac:dyDescent="0.25">
      <c r="B43" s="11"/>
    </row>
    <row r="44" spans="2:3" x14ac:dyDescent="0.25">
      <c r="B44" s="11"/>
    </row>
    <row r="45" spans="2:3" x14ac:dyDescent="0.25">
      <c r="B45" s="11"/>
    </row>
    <row r="46" spans="2:3" x14ac:dyDescent="0.25">
      <c r="B46" s="11"/>
    </row>
    <row r="47" spans="2:3" x14ac:dyDescent="0.25">
      <c r="B47" s="11"/>
    </row>
    <row r="48" spans="2:3" x14ac:dyDescent="0.25">
      <c r="B48" s="11"/>
    </row>
    <row r="49" spans="2:3" x14ac:dyDescent="0.25">
      <c r="B49" s="11"/>
    </row>
    <row r="50" spans="2:3" x14ac:dyDescent="0.25">
      <c r="B50" s="11"/>
    </row>
    <row r="51" spans="2:3" x14ac:dyDescent="0.25">
      <c r="B51" s="11"/>
    </row>
    <row r="52" spans="2:3" x14ac:dyDescent="0.25">
      <c r="B52" s="11"/>
    </row>
    <row r="53" spans="2:3" x14ac:dyDescent="0.25">
      <c r="B53" s="11"/>
    </row>
    <row r="54" spans="2:3" x14ac:dyDescent="0.25">
      <c r="B54" s="11" t="s">
        <v>23</v>
      </c>
      <c r="C54">
        <v>30112</v>
      </c>
    </row>
    <row r="55" spans="2:3" x14ac:dyDescent="0.25">
      <c r="B55" s="11" t="s">
        <v>23</v>
      </c>
      <c r="C55">
        <v>30117</v>
      </c>
    </row>
    <row r="56" spans="2:3" x14ac:dyDescent="0.25">
      <c r="B56" s="11" t="s">
        <v>23</v>
      </c>
      <c r="C56">
        <v>30118</v>
      </c>
    </row>
    <row r="57" spans="2:3" x14ac:dyDescent="0.25">
      <c r="B57" s="11" t="s">
        <v>23</v>
      </c>
      <c r="C57">
        <v>30170</v>
      </c>
    </row>
    <row r="58" spans="2:3" x14ac:dyDescent="0.25">
      <c r="B58" s="11" t="s">
        <v>23</v>
      </c>
      <c r="C58">
        <v>30185</v>
      </c>
    </row>
    <row r="59" spans="2:3" x14ac:dyDescent="0.25">
      <c r="B59" s="11" t="s">
        <v>23</v>
      </c>
      <c r="C59">
        <v>30108</v>
      </c>
    </row>
    <row r="60" spans="2:3" x14ac:dyDescent="0.25">
      <c r="B60" s="11" t="s">
        <v>23</v>
      </c>
      <c r="C60">
        <v>30116</v>
      </c>
    </row>
    <row r="61" spans="2:3" x14ac:dyDescent="0.25">
      <c r="B61" s="11" t="s">
        <v>23</v>
      </c>
      <c r="C61">
        <v>30179</v>
      </c>
    </row>
    <row r="62" spans="2:3" x14ac:dyDescent="0.25">
      <c r="B62" s="11" t="s">
        <v>23</v>
      </c>
      <c r="C62">
        <v>30180</v>
      </c>
    </row>
    <row r="63" spans="2:3" x14ac:dyDescent="0.25">
      <c r="B63" s="11"/>
    </row>
    <row r="64" spans="2:3" x14ac:dyDescent="0.25">
      <c r="B64" s="11"/>
    </row>
    <row r="65" spans="2:3" x14ac:dyDescent="0.25">
      <c r="B65" s="11" t="s">
        <v>3</v>
      </c>
      <c r="C65">
        <v>31302</v>
      </c>
    </row>
    <row r="66" spans="2:3" x14ac:dyDescent="0.25">
      <c r="B66" s="11" t="s">
        <v>3</v>
      </c>
      <c r="C66">
        <v>31322</v>
      </c>
    </row>
    <row r="67" spans="2:3" x14ac:dyDescent="0.25">
      <c r="B67" s="11" t="s">
        <v>3</v>
      </c>
      <c r="C67">
        <v>31328</v>
      </c>
    </row>
    <row r="68" spans="2:3" x14ac:dyDescent="0.25">
      <c r="B68" s="11" t="s">
        <v>3</v>
      </c>
      <c r="C68">
        <v>31401</v>
      </c>
    </row>
    <row r="69" spans="2:3" x14ac:dyDescent="0.25">
      <c r="B69" s="11" t="s">
        <v>3</v>
      </c>
      <c r="C69">
        <v>31402</v>
      </c>
    </row>
    <row r="70" spans="2:3" x14ac:dyDescent="0.25">
      <c r="B70" s="11" t="s">
        <v>3</v>
      </c>
      <c r="C70">
        <v>31403</v>
      </c>
    </row>
    <row r="71" spans="2:3" x14ac:dyDescent="0.25">
      <c r="B71" s="11" t="s">
        <v>3</v>
      </c>
      <c r="C71">
        <v>31404</v>
      </c>
    </row>
    <row r="72" spans="2:3" x14ac:dyDescent="0.25">
      <c r="B72" s="11" t="s">
        <v>3</v>
      </c>
      <c r="C72">
        <v>31405</v>
      </c>
    </row>
    <row r="73" spans="2:3" x14ac:dyDescent="0.25">
      <c r="B73" s="11" t="s">
        <v>3</v>
      </c>
      <c r="C73">
        <v>31406</v>
      </c>
    </row>
    <row r="74" spans="2:3" x14ac:dyDescent="0.25">
      <c r="B74" s="11" t="s">
        <v>3</v>
      </c>
      <c r="C74">
        <v>31407</v>
      </c>
    </row>
    <row r="75" spans="2:3" x14ac:dyDescent="0.25">
      <c r="B75" s="11" t="s">
        <v>3</v>
      </c>
      <c r="C75">
        <v>31408</v>
      </c>
    </row>
    <row r="76" spans="2:3" x14ac:dyDescent="0.25">
      <c r="B76" s="11" t="s">
        <v>3</v>
      </c>
      <c r="C76">
        <v>31409</v>
      </c>
    </row>
    <row r="77" spans="2:3" x14ac:dyDescent="0.25">
      <c r="B77" s="11" t="s">
        <v>3</v>
      </c>
      <c r="C77">
        <v>31410</v>
      </c>
    </row>
    <row r="78" spans="2:3" x14ac:dyDescent="0.25">
      <c r="B78" s="11" t="s">
        <v>3</v>
      </c>
      <c r="C78">
        <v>31411</v>
      </c>
    </row>
    <row r="79" spans="2:3" x14ac:dyDescent="0.25">
      <c r="B79" s="11" t="s">
        <v>3</v>
      </c>
      <c r="C79">
        <v>31412</v>
      </c>
    </row>
    <row r="80" spans="2:3" x14ac:dyDescent="0.25">
      <c r="B80" s="11" t="s">
        <v>3</v>
      </c>
      <c r="C80">
        <v>31414</v>
      </c>
    </row>
    <row r="81" spans="2:3" x14ac:dyDescent="0.25">
      <c r="B81" s="11" t="s">
        <v>3</v>
      </c>
      <c r="C81">
        <v>31415</v>
      </c>
    </row>
    <row r="82" spans="2:3" x14ac:dyDescent="0.25">
      <c r="B82" s="11" t="s">
        <v>3</v>
      </c>
      <c r="C82">
        <v>31416</v>
      </c>
    </row>
    <row r="83" spans="2:3" x14ac:dyDescent="0.25">
      <c r="B83" s="11" t="s">
        <v>3</v>
      </c>
      <c r="C83">
        <v>31418</v>
      </c>
    </row>
    <row r="84" spans="2:3" x14ac:dyDescent="0.25">
      <c r="B84" s="11" t="s">
        <v>3</v>
      </c>
      <c r="C84">
        <v>31419</v>
      </c>
    </row>
    <row r="85" spans="2:3" x14ac:dyDescent="0.25">
      <c r="B85" s="11" t="s">
        <v>3</v>
      </c>
      <c r="C85">
        <v>31420</v>
      </c>
    </row>
    <row r="86" spans="2:3" x14ac:dyDescent="0.25">
      <c r="B86" s="11" t="s">
        <v>3</v>
      </c>
      <c r="C86">
        <v>31421</v>
      </c>
    </row>
    <row r="87" spans="2:3" x14ac:dyDescent="0.25">
      <c r="B87" s="11"/>
    </row>
    <row r="88" spans="2:3" x14ac:dyDescent="0.25">
      <c r="B88" s="11"/>
    </row>
    <row r="89" spans="2:3" x14ac:dyDescent="0.25">
      <c r="B89" s="11"/>
    </row>
    <row r="90" spans="2:3" x14ac:dyDescent="0.25">
      <c r="B90" s="11" t="s">
        <v>10</v>
      </c>
      <c r="C90">
        <v>30188</v>
      </c>
    </row>
    <row r="91" spans="2:3" x14ac:dyDescent="0.25">
      <c r="B91" s="11" t="s">
        <v>10</v>
      </c>
      <c r="C91">
        <v>30189</v>
      </c>
    </row>
    <row r="92" spans="2:3" x14ac:dyDescent="0.25">
      <c r="B92" s="11" t="s">
        <v>10</v>
      </c>
      <c r="C92">
        <v>30107</v>
      </c>
    </row>
    <row r="93" spans="2:3" x14ac:dyDescent="0.25">
      <c r="B93" s="11" t="s">
        <v>10</v>
      </c>
      <c r="C93">
        <v>30114</v>
      </c>
    </row>
    <row r="94" spans="2:3" x14ac:dyDescent="0.25">
      <c r="B94" s="11"/>
    </row>
    <row r="95" spans="2:3" x14ac:dyDescent="0.25">
      <c r="B95" s="11"/>
    </row>
    <row r="96" spans="2:3" x14ac:dyDescent="0.25">
      <c r="B96" s="11" t="s">
        <v>17</v>
      </c>
      <c r="C96">
        <v>30236</v>
      </c>
    </row>
    <row r="97" spans="2:3" x14ac:dyDescent="0.25">
      <c r="B97" s="11" t="s">
        <v>17</v>
      </c>
      <c r="C97">
        <v>30237</v>
      </c>
    </row>
    <row r="98" spans="2:3" x14ac:dyDescent="0.25">
      <c r="B98" s="11" t="s">
        <v>17</v>
      </c>
      <c r="C98">
        <v>30238</v>
      </c>
    </row>
    <row r="99" spans="2:3" x14ac:dyDescent="0.25">
      <c r="B99" s="11" t="s">
        <v>17</v>
      </c>
      <c r="C99">
        <v>30250</v>
      </c>
    </row>
    <row r="100" spans="2:3" x14ac:dyDescent="0.25">
      <c r="B100" s="11" t="s">
        <v>17</v>
      </c>
      <c r="C100">
        <v>30260</v>
      </c>
    </row>
    <row r="101" spans="2:3" x14ac:dyDescent="0.25">
      <c r="B101" s="11" t="s">
        <v>17</v>
      </c>
      <c r="C101">
        <v>30273</v>
      </c>
    </row>
    <row r="102" spans="2:3" x14ac:dyDescent="0.25">
      <c r="B102" s="11" t="s">
        <v>17</v>
      </c>
      <c r="C102">
        <v>30274</v>
      </c>
    </row>
    <row r="103" spans="2:3" x14ac:dyDescent="0.25">
      <c r="B103" s="11" t="s">
        <v>17</v>
      </c>
      <c r="C103">
        <v>30287</v>
      </c>
    </row>
    <row r="104" spans="2:3" x14ac:dyDescent="0.25">
      <c r="B104" s="11" t="s">
        <v>17</v>
      </c>
      <c r="C104">
        <v>30288</v>
      </c>
    </row>
    <row r="105" spans="2:3" x14ac:dyDescent="0.25">
      <c r="B105" s="11" t="s">
        <v>17</v>
      </c>
      <c r="C105">
        <v>30296</v>
      </c>
    </row>
    <row r="106" spans="2:3" x14ac:dyDescent="0.25">
      <c r="B106" s="11" t="s">
        <v>17</v>
      </c>
      <c r="C106">
        <v>30297</v>
      </c>
    </row>
    <row r="107" spans="2:3" x14ac:dyDescent="0.25">
      <c r="B107" s="11" t="s">
        <v>17</v>
      </c>
      <c r="C107">
        <v>30298</v>
      </c>
    </row>
    <row r="108" spans="2:3" x14ac:dyDescent="0.25">
      <c r="B108" s="11"/>
    </row>
    <row r="109" spans="2:3" x14ac:dyDescent="0.25">
      <c r="B109" s="11" t="s">
        <v>24</v>
      </c>
      <c r="C109">
        <v>30006</v>
      </c>
    </row>
    <row r="110" spans="2:3" x14ac:dyDescent="0.25">
      <c r="B110" s="11" t="s">
        <v>24</v>
      </c>
      <c r="C110">
        <v>30007</v>
      </c>
    </row>
    <row r="111" spans="2:3" x14ac:dyDescent="0.25">
      <c r="B111" s="11" t="s">
        <v>24</v>
      </c>
      <c r="C111">
        <v>30008</v>
      </c>
    </row>
    <row r="112" spans="2:3" x14ac:dyDescent="0.25">
      <c r="B112" s="11" t="s">
        <v>24</v>
      </c>
      <c r="C112">
        <v>30060</v>
      </c>
    </row>
    <row r="113" spans="2:3" x14ac:dyDescent="0.25">
      <c r="B113" s="11" t="s">
        <v>24</v>
      </c>
      <c r="C113">
        <v>30061</v>
      </c>
    </row>
    <row r="114" spans="2:3" x14ac:dyDescent="0.25">
      <c r="B114" s="11" t="s">
        <v>24</v>
      </c>
      <c r="C114">
        <v>30062</v>
      </c>
    </row>
    <row r="115" spans="2:3" x14ac:dyDescent="0.25">
      <c r="B115" s="11" t="s">
        <v>24</v>
      </c>
      <c r="C115">
        <v>30063</v>
      </c>
    </row>
    <row r="116" spans="2:3" x14ac:dyDescent="0.25">
      <c r="B116" s="11" t="s">
        <v>24</v>
      </c>
      <c r="C116">
        <v>30064</v>
      </c>
    </row>
    <row r="117" spans="2:3" x14ac:dyDescent="0.25">
      <c r="B117" s="11" t="s">
        <v>24</v>
      </c>
      <c r="C117">
        <v>30065</v>
      </c>
    </row>
    <row r="118" spans="2:3" x14ac:dyDescent="0.25">
      <c r="B118" s="11" t="s">
        <v>24</v>
      </c>
      <c r="C118">
        <v>30066</v>
      </c>
    </row>
    <row r="119" spans="2:3" x14ac:dyDescent="0.25">
      <c r="B119" s="11" t="s">
        <v>24</v>
      </c>
      <c r="C119">
        <v>30067</v>
      </c>
    </row>
    <row r="120" spans="2:3" x14ac:dyDescent="0.25">
      <c r="B120" s="11" t="s">
        <v>24</v>
      </c>
      <c r="C120">
        <v>30068</v>
      </c>
    </row>
    <row r="121" spans="2:3" x14ac:dyDescent="0.25">
      <c r="B121" s="11" t="s">
        <v>24</v>
      </c>
      <c r="C121">
        <v>30069</v>
      </c>
    </row>
    <row r="122" spans="2:3" x14ac:dyDescent="0.25">
      <c r="B122" s="11" t="s">
        <v>24</v>
      </c>
      <c r="C122">
        <v>30080</v>
      </c>
    </row>
    <row r="123" spans="2:3" x14ac:dyDescent="0.25">
      <c r="B123" s="11" t="s">
        <v>24</v>
      </c>
      <c r="C123">
        <v>30081</v>
      </c>
    </row>
    <row r="124" spans="2:3" x14ac:dyDescent="0.25">
      <c r="B124" s="11" t="s">
        <v>24</v>
      </c>
      <c r="C124">
        <v>30082</v>
      </c>
    </row>
    <row r="125" spans="2:3" x14ac:dyDescent="0.25">
      <c r="B125" s="11" t="s">
        <v>24</v>
      </c>
      <c r="C125">
        <v>30090</v>
      </c>
    </row>
    <row r="126" spans="2:3" x14ac:dyDescent="0.25">
      <c r="B126" s="11" t="s">
        <v>24</v>
      </c>
      <c r="C126">
        <v>30101</v>
      </c>
    </row>
    <row r="127" spans="2:3" x14ac:dyDescent="0.25">
      <c r="B127" s="11" t="s">
        <v>24</v>
      </c>
      <c r="C127">
        <v>30106</v>
      </c>
    </row>
    <row r="128" spans="2:3" x14ac:dyDescent="0.25">
      <c r="B128" s="11" t="s">
        <v>24</v>
      </c>
      <c r="C128">
        <v>30111</v>
      </c>
    </row>
    <row r="129" spans="2:3" x14ac:dyDescent="0.25">
      <c r="B129" s="11" t="s">
        <v>24</v>
      </c>
      <c r="C129">
        <v>30126</v>
      </c>
    </row>
    <row r="130" spans="2:3" x14ac:dyDescent="0.25">
      <c r="B130" s="11" t="s">
        <v>24</v>
      </c>
      <c r="C130">
        <v>30127</v>
      </c>
    </row>
    <row r="131" spans="2:3" x14ac:dyDescent="0.25">
      <c r="B131" s="11" t="s">
        <v>24</v>
      </c>
      <c r="C131">
        <v>30144</v>
      </c>
    </row>
    <row r="132" spans="2:3" x14ac:dyDescent="0.25">
      <c r="B132" s="11" t="s">
        <v>24</v>
      </c>
      <c r="C132">
        <v>30152</v>
      </c>
    </row>
    <row r="133" spans="2:3" x14ac:dyDescent="0.25">
      <c r="B133" s="11" t="s">
        <v>24</v>
      </c>
      <c r="C133">
        <v>30156</v>
      </c>
    </row>
    <row r="134" spans="2:3" x14ac:dyDescent="0.25">
      <c r="B134" s="11" t="s">
        <v>24</v>
      </c>
      <c r="C134">
        <v>30160</v>
      </c>
    </row>
    <row r="135" spans="2:3" x14ac:dyDescent="0.25">
      <c r="B135" s="11" t="s">
        <v>24</v>
      </c>
      <c r="C135">
        <v>30168</v>
      </c>
    </row>
    <row r="136" spans="2:3" x14ac:dyDescent="0.25">
      <c r="B136" s="11"/>
    </row>
    <row r="137" spans="2:3" x14ac:dyDescent="0.25">
      <c r="B137" s="11"/>
    </row>
    <row r="138" spans="2:3" x14ac:dyDescent="0.25">
      <c r="B138" s="11"/>
    </row>
    <row r="139" spans="2:3" x14ac:dyDescent="0.25">
      <c r="B139" s="11"/>
    </row>
    <row r="140" spans="2:3" x14ac:dyDescent="0.25">
      <c r="B140" s="11"/>
    </row>
    <row r="141" spans="2:3" x14ac:dyDescent="0.25">
      <c r="B141" s="11" t="s">
        <v>4</v>
      </c>
      <c r="C141">
        <v>30220</v>
      </c>
    </row>
    <row r="142" spans="2:3" x14ac:dyDescent="0.25">
      <c r="B142" s="11" t="s">
        <v>4</v>
      </c>
      <c r="C142">
        <v>30259</v>
      </c>
    </row>
    <row r="143" spans="2:3" x14ac:dyDescent="0.25">
      <c r="B143" s="11" t="s">
        <v>4</v>
      </c>
      <c r="C143">
        <v>30263</v>
      </c>
    </row>
    <row r="144" spans="2:3" x14ac:dyDescent="0.25">
      <c r="B144" s="11" t="s">
        <v>4</v>
      </c>
      <c r="C144">
        <v>30264</v>
      </c>
    </row>
    <row r="145" spans="2:3" x14ac:dyDescent="0.25">
      <c r="B145" s="11" t="s">
        <v>4</v>
      </c>
      <c r="C145">
        <v>30271</v>
      </c>
    </row>
    <row r="146" spans="2:3" x14ac:dyDescent="0.25">
      <c r="B146" s="11" t="s">
        <v>4</v>
      </c>
      <c r="C146">
        <v>30275</v>
      </c>
    </row>
    <row r="147" spans="2:3" x14ac:dyDescent="0.25">
      <c r="B147" s="11"/>
    </row>
    <row r="148" spans="2:3" x14ac:dyDescent="0.25">
      <c r="B148" s="11"/>
    </row>
    <row r="149" spans="2:3" x14ac:dyDescent="0.25">
      <c r="B149" s="11"/>
    </row>
    <row r="150" spans="2:3" x14ac:dyDescent="0.25">
      <c r="B150" s="11"/>
    </row>
    <row r="151" spans="2:3" x14ac:dyDescent="0.25">
      <c r="B151" s="11" t="s">
        <v>11</v>
      </c>
      <c r="C151">
        <v>30534</v>
      </c>
    </row>
    <row r="152" spans="2:3" x14ac:dyDescent="0.25">
      <c r="B152" s="11"/>
    </row>
    <row r="153" spans="2:3" x14ac:dyDescent="0.25">
      <c r="B153" s="11" t="s">
        <v>18</v>
      </c>
      <c r="C153">
        <v>30002</v>
      </c>
    </row>
    <row r="154" spans="2:3" x14ac:dyDescent="0.25">
      <c r="B154" s="11" t="s">
        <v>18</v>
      </c>
      <c r="C154">
        <v>30012</v>
      </c>
    </row>
    <row r="155" spans="2:3" x14ac:dyDescent="0.25">
      <c r="B155" s="11" t="s">
        <v>18</v>
      </c>
      <c r="C155">
        <v>30021</v>
      </c>
    </row>
    <row r="156" spans="2:3" x14ac:dyDescent="0.25">
      <c r="B156" s="11" t="s">
        <v>18</v>
      </c>
      <c r="C156">
        <v>30083</v>
      </c>
    </row>
    <row r="157" spans="2:3" x14ac:dyDescent="0.25">
      <c r="B157" s="11" t="s">
        <v>18</v>
      </c>
      <c r="C157">
        <v>30030</v>
      </c>
    </row>
    <row r="158" spans="2:3" x14ac:dyDescent="0.25">
      <c r="B158" s="11" t="s">
        <v>18</v>
      </c>
      <c r="C158">
        <v>30031</v>
      </c>
    </row>
    <row r="159" spans="2:3" x14ac:dyDescent="0.25">
      <c r="B159" s="11" t="s">
        <v>18</v>
      </c>
      <c r="C159">
        <v>30036</v>
      </c>
    </row>
    <row r="160" spans="2:3" x14ac:dyDescent="0.25">
      <c r="B160" s="11" t="s">
        <v>18</v>
      </c>
      <c r="C160">
        <v>30037</v>
      </c>
    </row>
    <row r="161" spans="2:3" x14ac:dyDescent="0.25">
      <c r="B161" s="11" t="s">
        <v>18</v>
      </c>
      <c r="C161">
        <v>30074</v>
      </c>
    </row>
    <row r="162" spans="2:3" x14ac:dyDescent="0.25">
      <c r="B162" s="11" t="s">
        <v>18</v>
      </c>
      <c r="C162">
        <v>30085</v>
      </c>
    </row>
    <row r="163" spans="2:3" x14ac:dyDescent="0.25">
      <c r="B163" s="11" t="s">
        <v>18</v>
      </c>
      <c r="C163">
        <v>30086</v>
      </c>
    </row>
    <row r="164" spans="2:3" x14ac:dyDescent="0.25">
      <c r="B164" s="11" t="s">
        <v>18</v>
      </c>
      <c r="C164">
        <v>30094</v>
      </c>
    </row>
    <row r="165" spans="2:3" x14ac:dyDescent="0.25">
      <c r="B165" s="11" t="s">
        <v>18</v>
      </c>
      <c r="C165">
        <v>30294</v>
      </c>
    </row>
    <row r="166" spans="2:3" x14ac:dyDescent="0.25">
      <c r="B166" s="11" t="s">
        <v>18</v>
      </c>
      <c r="C166">
        <v>30333</v>
      </c>
    </row>
    <row r="167" spans="2:3" x14ac:dyDescent="0.25">
      <c r="B167" s="11" t="s">
        <v>18</v>
      </c>
      <c r="C167">
        <v>30356</v>
      </c>
    </row>
    <row r="168" spans="2:3" x14ac:dyDescent="0.25">
      <c r="B168" s="11" t="s">
        <v>18</v>
      </c>
      <c r="C168">
        <v>30359</v>
      </c>
    </row>
    <row r="169" spans="2:3" x14ac:dyDescent="0.25">
      <c r="B169" s="11" t="s">
        <v>18</v>
      </c>
      <c r="C169">
        <v>30362</v>
      </c>
    </row>
    <row r="170" spans="2:3" x14ac:dyDescent="0.25">
      <c r="B170" s="11" t="s">
        <v>18</v>
      </c>
      <c r="C170">
        <v>30366</v>
      </c>
    </row>
    <row r="171" spans="2:3" x14ac:dyDescent="0.25">
      <c r="B171" s="11" t="s">
        <v>18</v>
      </c>
      <c r="C171">
        <v>31107</v>
      </c>
    </row>
    <row r="172" spans="2:3" x14ac:dyDescent="0.25">
      <c r="B172" s="11" t="s">
        <v>18</v>
      </c>
      <c r="C172">
        <v>31119</v>
      </c>
    </row>
    <row r="173" spans="2:3" x14ac:dyDescent="0.25">
      <c r="B173" s="11" t="s">
        <v>18</v>
      </c>
      <c r="C173">
        <v>31141</v>
      </c>
    </row>
    <row r="174" spans="2:3" x14ac:dyDescent="0.25">
      <c r="B174" s="11" t="s">
        <v>18</v>
      </c>
      <c r="C174">
        <v>31145</v>
      </c>
    </row>
    <row r="175" spans="2:3" x14ac:dyDescent="0.25">
      <c r="B175" s="11" t="s">
        <v>18</v>
      </c>
      <c r="C175">
        <v>31146</v>
      </c>
    </row>
    <row r="176" spans="2:3" x14ac:dyDescent="0.25">
      <c r="B176" s="11" t="s">
        <v>18</v>
      </c>
      <c r="C176">
        <v>30032</v>
      </c>
    </row>
    <row r="177" spans="2:3" x14ac:dyDescent="0.25">
      <c r="B177" s="11" t="s">
        <v>18</v>
      </c>
      <c r="C177">
        <v>30033</v>
      </c>
    </row>
    <row r="178" spans="2:3" x14ac:dyDescent="0.25">
      <c r="B178" s="11" t="s">
        <v>18</v>
      </c>
      <c r="C178">
        <v>30341</v>
      </c>
    </row>
    <row r="179" spans="2:3" x14ac:dyDescent="0.25">
      <c r="B179" s="11" t="s">
        <v>18</v>
      </c>
      <c r="C179">
        <v>30034</v>
      </c>
    </row>
    <row r="180" spans="2:3" x14ac:dyDescent="0.25">
      <c r="B180" s="11" t="s">
        <v>18</v>
      </c>
      <c r="C180">
        <v>30035</v>
      </c>
    </row>
    <row r="181" spans="2:3" x14ac:dyDescent="0.25">
      <c r="B181" s="11" t="s">
        <v>18</v>
      </c>
      <c r="C181">
        <v>30038</v>
      </c>
    </row>
    <row r="182" spans="2:3" x14ac:dyDescent="0.25">
      <c r="B182" s="11" t="s">
        <v>18</v>
      </c>
      <c r="C182">
        <v>30317</v>
      </c>
    </row>
    <row r="183" spans="2:3" x14ac:dyDescent="0.25">
      <c r="B183" s="11" t="s">
        <v>18</v>
      </c>
      <c r="C183">
        <v>30039</v>
      </c>
    </row>
    <row r="184" spans="2:3" x14ac:dyDescent="0.25">
      <c r="B184" s="11" t="s">
        <v>18</v>
      </c>
      <c r="C184">
        <v>30058</v>
      </c>
    </row>
    <row r="185" spans="2:3" x14ac:dyDescent="0.25">
      <c r="B185" s="11" t="s">
        <v>18</v>
      </c>
      <c r="C185">
        <v>30072</v>
      </c>
    </row>
    <row r="186" spans="2:3" x14ac:dyDescent="0.25">
      <c r="B186" s="11" t="s">
        <v>18</v>
      </c>
      <c r="C186">
        <v>30079</v>
      </c>
    </row>
    <row r="187" spans="2:3" x14ac:dyDescent="0.25">
      <c r="B187" s="11" t="s">
        <v>18</v>
      </c>
      <c r="C187">
        <v>30084</v>
      </c>
    </row>
    <row r="188" spans="2:3" x14ac:dyDescent="0.25">
      <c r="B188" s="11" t="s">
        <v>18</v>
      </c>
      <c r="C188">
        <v>30340</v>
      </c>
    </row>
    <row r="189" spans="2:3" x14ac:dyDescent="0.25">
      <c r="B189" s="11" t="s">
        <v>18</v>
      </c>
      <c r="C189">
        <v>30087</v>
      </c>
    </row>
    <row r="190" spans="2:3" x14ac:dyDescent="0.25">
      <c r="B190" s="11" t="s">
        <v>18</v>
      </c>
      <c r="C190">
        <v>30329</v>
      </c>
    </row>
    <row r="191" spans="2:3" x14ac:dyDescent="0.25">
      <c r="B191" s="11" t="s">
        <v>18</v>
      </c>
      <c r="C191">
        <v>30088</v>
      </c>
    </row>
    <row r="192" spans="2:3" x14ac:dyDescent="0.25">
      <c r="B192" s="11" t="s">
        <v>18</v>
      </c>
      <c r="C192">
        <v>30288</v>
      </c>
    </row>
    <row r="193" spans="2:3" x14ac:dyDescent="0.25">
      <c r="B193" s="11" t="s">
        <v>18</v>
      </c>
      <c r="C193">
        <v>30306</v>
      </c>
    </row>
    <row r="194" spans="2:3" x14ac:dyDescent="0.25">
      <c r="B194" s="11" t="s">
        <v>18</v>
      </c>
      <c r="C194">
        <v>30307</v>
      </c>
    </row>
    <row r="195" spans="2:3" x14ac:dyDescent="0.25">
      <c r="B195" s="11" t="s">
        <v>18</v>
      </c>
      <c r="C195">
        <v>30315</v>
      </c>
    </row>
    <row r="196" spans="2:3" x14ac:dyDescent="0.25">
      <c r="B196" s="11" t="s">
        <v>18</v>
      </c>
      <c r="C196">
        <v>30316</v>
      </c>
    </row>
    <row r="197" spans="2:3" x14ac:dyDescent="0.25">
      <c r="B197" s="11" t="s">
        <v>18</v>
      </c>
      <c r="C197">
        <v>30319</v>
      </c>
    </row>
    <row r="198" spans="2:3" x14ac:dyDescent="0.25">
      <c r="B198" s="11" t="s">
        <v>18</v>
      </c>
      <c r="C198">
        <v>30322</v>
      </c>
    </row>
    <row r="199" spans="2:3" x14ac:dyDescent="0.25">
      <c r="B199" s="11" t="s">
        <v>18</v>
      </c>
      <c r="C199">
        <v>30324</v>
      </c>
    </row>
    <row r="200" spans="2:3" x14ac:dyDescent="0.25">
      <c r="B200" s="11" t="s">
        <v>18</v>
      </c>
      <c r="C200">
        <v>30338</v>
      </c>
    </row>
    <row r="201" spans="2:3" x14ac:dyDescent="0.25">
      <c r="B201" s="11" t="s">
        <v>18</v>
      </c>
      <c r="C201">
        <v>30345</v>
      </c>
    </row>
    <row r="202" spans="2:3" x14ac:dyDescent="0.25">
      <c r="B202" s="11" t="s">
        <v>18</v>
      </c>
      <c r="C202">
        <v>30346</v>
      </c>
    </row>
    <row r="203" spans="2:3" x14ac:dyDescent="0.25">
      <c r="B203" s="11" t="s">
        <v>18</v>
      </c>
      <c r="C203">
        <v>30350</v>
      </c>
    </row>
    <row r="204" spans="2:3" x14ac:dyDescent="0.25">
      <c r="B204" s="11" t="s">
        <v>18</v>
      </c>
      <c r="C204">
        <v>30360</v>
      </c>
    </row>
    <row r="205" spans="2:3" x14ac:dyDescent="0.25">
      <c r="B205" s="11"/>
    </row>
    <row r="206" spans="2:3" x14ac:dyDescent="0.25">
      <c r="B206" s="11"/>
    </row>
    <row r="207" spans="2:3" x14ac:dyDescent="0.25">
      <c r="B207" s="11"/>
    </row>
    <row r="208" spans="2:3" x14ac:dyDescent="0.25">
      <c r="B208" s="11"/>
    </row>
    <row r="209" spans="2:3" x14ac:dyDescent="0.25">
      <c r="B209" s="11" t="s">
        <v>25</v>
      </c>
      <c r="C209">
        <v>30134</v>
      </c>
    </row>
    <row r="210" spans="2:3" x14ac:dyDescent="0.25">
      <c r="B210" s="11" t="s">
        <v>25</v>
      </c>
      <c r="C210">
        <v>30168</v>
      </c>
    </row>
    <row r="211" spans="2:3" x14ac:dyDescent="0.25">
      <c r="B211" s="11"/>
    </row>
    <row r="212" spans="2:3" x14ac:dyDescent="0.25">
      <c r="B212" s="11"/>
    </row>
    <row r="213" spans="2:3" x14ac:dyDescent="0.25">
      <c r="B213" s="11"/>
    </row>
    <row r="214" spans="2:3" x14ac:dyDescent="0.25">
      <c r="B214" s="11"/>
    </row>
    <row r="215" spans="2:3" x14ac:dyDescent="0.25">
      <c r="B215" s="11"/>
    </row>
    <row r="216" spans="2:3" x14ac:dyDescent="0.25">
      <c r="B216" s="11"/>
    </row>
    <row r="217" spans="2:3" x14ac:dyDescent="0.25">
      <c r="B217" s="11"/>
    </row>
    <row r="218" spans="2:3" x14ac:dyDescent="0.25">
      <c r="B218" s="11"/>
    </row>
    <row r="219" spans="2:3" x14ac:dyDescent="0.25">
      <c r="B219" s="11" t="s">
        <v>5</v>
      </c>
      <c r="C219">
        <v>30215</v>
      </c>
    </row>
    <row r="220" spans="2:3" x14ac:dyDescent="0.25">
      <c r="B220" s="11" t="s">
        <v>5</v>
      </c>
      <c r="C220">
        <v>30269</v>
      </c>
    </row>
    <row r="221" spans="2:3" x14ac:dyDescent="0.25">
      <c r="B221" s="11" t="s">
        <v>5</v>
      </c>
      <c r="C221">
        <v>30205</v>
      </c>
    </row>
    <row r="222" spans="2:3" x14ac:dyDescent="0.25">
      <c r="B222" s="11" t="s">
        <v>5</v>
      </c>
      <c r="C222">
        <v>30290</v>
      </c>
    </row>
    <row r="223" spans="2:3" x14ac:dyDescent="0.25">
      <c r="B223" s="11"/>
    </row>
    <row r="224" spans="2:3" x14ac:dyDescent="0.25">
      <c r="B224" s="11"/>
    </row>
    <row r="225" spans="2:3" x14ac:dyDescent="0.25">
      <c r="B225" s="11" t="s">
        <v>12</v>
      </c>
      <c r="C225">
        <v>30506</v>
      </c>
    </row>
    <row r="226" spans="2:3" x14ac:dyDescent="0.25">
      <c r="B226" s="11"/>
    </row>
    <row r="227" spans="2:3" x14ac:dyDescent="0.25">
      <c r="B227" s="11" t="s">
        <v>19</v>
      </c>
      <c r="C227">
        <v>30004</v>
      </c>
    </row>
    <row r="228" spans="2:3" x14ac:dyDescent="0.25">
      <c r="B228" s="11" t="s">
        <v>19</v>
      </c>
      <c r="C228">
        <v>30005</v>
      </c>
    </row>
    <row r="229" spans="2:3" x14ac:dyDescent="0.25">
      <c r="B229" s="11" t="s">
        <v>19</v>
      </c>
      <c r="C229">
        <v>30009</v>
      </c>
    </row>
    <row r="230" spans="2:3" x14ac:dyDescent="0.25">
      <c r="B230" s="11" t="s">
        <v>19</v>
      </c>
      <c r="C230">
        <v>30022</v>
      </c>
    </row>
    <row r="231" spans="2:3" x14ac:dyDescent="0.25">
      <c r="B231" s="11" t="s">
        <v>19</v>
      </c>
      <c r="C231">
        <v>30023</v>
      </c>
    </row>
    <row r="232" spans="2:3" x14ac:dyDescent="0.25">
      <c r="B232" s="11" t="s">
        <v>19</v>
      </c>
      <c r="C232">
        <v>30075</v>
      </c>
    </row>
    <row r="233" spans="2:3" x14ac:dyDescent="0.25">
      <c r="B233" s="11" t="s">
        <v>19</v>
      </c>
      <c r="C233">
        <v>30076</v>
      </c>
    </row>
    <row r="234" spans="2:3" x14ac:dyDescent="0.25">
      <c r="B234" s="11" t="s">
        <v>19</v>
      </c>
      <c r="C234">
        <v>30077</v>
      </c>
    </row>
    <row r="235" spans="2:3" x14ac:dyDescent="0.25">
      <c r="B235" s="11" t="s">
        <v>19</v>
      </c>
      <c r="C235">
        <v>30097</v>
      </c>
    </row>
    <row r="236" spans="2:3" x14ac:dyDescent="0.25">
      <c r="B236" s="11" t="s">
        <v>19</v>
      </c>
      <c r="C236">
        <v>30213</v>
      </c>
    </row>
    <row r="237" spans="2:3" x14ac:dyDescent="0.25">
      <c r="B237" s="11" t="s">
        <v>19</v>
      </c>
      <c r="C237">
        <v>30268</v>
      </c>
    </row>
    <row r="238" spans="2:3" x14ac:dyDescent="0.25">
      <c r="B238" s="11" t="s">
        <v>19</v>
      </c>
      <c r="C238">
        <v>30272</v>
      </c>
    </row>
    <row r="239" spans="2:3" x14ac:dyDescent="0.25">
      <c r="B239" s="11" t="s">
        <v>19</v>
      </c>
      <c r="C239">
        <v>30291</v>
      </c>
    </row>
    <row r="240" spans="2:3" x14ac:dyDescent="0.25">
      <c r="B240" s="11" t="s">
        <v>19</v>
      </c>
      <c r="C240">
        <v>30301</v>
      </c>
    </row>
    <row r="241" spans="2:3" x14ac:dyDescent="0.25">
      <c r="B241" s="11" t="s">
        <v>19</v>
      </c>
      <c r="C241">
        <v>30302</v>
      </c>
    </row>
    <row r="242" spans="2:3" x14ac:dyDescent="0.25">
      <c r="B242" s="11" t="s">
        <v>19</v>
      </c>
      <c r="C242">
        <v>30303</v>
      </c>
    </row>
    <row r="243" spans="2:3" x14ac:dyDescent="0.25">
      <c r="B243" s="11" t="s">
        <v>19</v>
      </c>
      <c r="C243">
        <v>30304</v>
      </c>
    </row>
    <row r="244" spans="2:3" x14ac:dyDescent="0.25">
      <c r="B244" s="11" t="s">
        <v>19</v>
      </c>
      <c r="C244">
        <v>30305</v>
      </c>
    </row>
    <row r="245" spans="2:3" x14ac:dyDescent="0.25">
      <c r="B245" s="11" t="s">
        <v>19</v>
      </c>
      <c r="C245">
        <v>30306</v>
      </c>
    </row>
    <row r="246" spans="2:3" x14ac:dyDescent="0.25">
      <c r="B246" s="11" t="s">
        <v>19</v>
      </c>
      <c r="C246">
        <v>30307</v>
      </c>
    </row>
    <row r="247" spans="2:3" x14ac:dyDescent="0.25">
      <c r="B247" s="11" t="s">
        <v>19</v>
      </c>
      <c r="C247">
        <v>30308</v>
      </c>
    </row>
    <row r="248" spans="2:3" x14ac:dyDescent="0.25">
      <c r="B248" s="11" t="s">
        <v>19</v>
      </c>
      <c r="C248">
        <v>30309</v>
      </c>
    </row>
    <row r="249" spans="2:3" x14ac:dyDescent="0.25">
      <c r="B249" s="11" t="s">
        <v>19</v>
      </c>
      <c r="C249">
        <v>30310</v>
      </c>
    </row>
    <row r="250" spans="2:3" x14ac:dyDescent="0.25">
      <c r="B250" s="11" t="s">
        <v>19</v>
      </c>
      <c r="C250">
        <v>30311</v>
      </c>
    </row>
    <row r="251" spans="2:3" x14ac:dyDescent="0.25">
      <c r="B251" s="11" t="s">
        <v>19</v>
      </c>
      <c r="C251">
        <v>30312</v>
      </c>
    </row>
    <row r="252" spans="2:3" x14ac:dyDescent="0.25">
      <c r="B252" s="11" t="s">
        <v>19</v>
      </c>
      <c r="C252">
        <v>30313</v>
      </c>
    </row>
    <row r="253" spans="2:3" x14ac:dyDescent="0.25">
      <c r="B253" s="11" t="s">
        <v>19</v>
      </c>
      <c r="C253">
        <v>30314</v>
      </c>
    </row>
    <row r="254" spans="2:3" x14ac:dyDescent="0.25">
      <c r="B254" s="11" t="s">
        <v>19</v>
      </c>
      <c r="C254">
        <v>30315</v>
      </c>
    </row>
    <row r="255" spans="2:3" x14ac:dyDescent="0.25">
      <c r="B255" s="11" t="s">
        <v>19</v>
      </c>
      <c r="C255">
        <v>30316</v>
      </c>
    </row>
    <row r="256" spans="2:3" x14ac:dyDescent="0.25">
      <c r="B256" s="11" t="s">
        <v>19</v>
      </c>
      <c r="C256">
        <v>30318</v>
      </c>
    </row>
    <row r="257" spans="2:3" x14ac:dyDescent="0.25">
      <c r="B257" s="11" t="s">
        <v>19</v>
      </c>
      <c r="C257">
        <v>30320</v>
      </c>
    </row>
    <row r="258" spans="2:3" x14ac:dyDescent="0.25">
      <c r="B258" s="11" t="s">
        <v>19</v>
      </c>
      <c r="C258">
        <v>30321</v>
      </c>
    </row>
    <row r="259" spans="2:3" x14ac:dyDescent="0.25">
      <c r="B259" s="11" t="s">
        <v>19</v>
      </c>
      <c r="C259">
        <v>30324</v>
      </c>
    </row>
    <row r="260" spans="2:3" x14ac:dyDescent="0.25">
      <c r="B260" s="11" t="s">
        <v>19</v>
      </c>
      <c r="C260">
        <v>30325</v>
      </c>
    </row>
    <row r="261" spans="2:3" x14ac:dyDescent="0.25">
      <c r="B261" s="11" t="s">
        <v>19</v>
      </c>
      <c r="C261">
        <v>30326</v>
      </c>
    </row>
    <row r="262" spans="2:3" x14ac:dyDescent="0.25">
      <c r="B262" s="11" t="s">
        <v>19</v>
      </c>
      <c r="C262">
        <v>30327</v>
      </c>
    </row>
    <row r="263" spans="2:3" x14ac:dyDescent="0.25">
      <c r="B263" s="11" t="s">
        <v>19</v>
      </c>
      <c r="C263">
        <v>30328</v>
      </c>
    </row>
    <row r="264" spans="2:3" x14ac:dyDescent="0.25">
      <c r="B264" s="11" t="s">
        <v>19</v>
      </c>
      <c r="C264">
        <v>30330</v>
      </c>
    </row>
    <row r="265" spans="2:3" x14ac:dyDescent="0.25">
      <c r="B265" s="11" t="s">
        <v>19</v>
      </c>
      <c r="C265">
        <v>30331</v>
      </c>
    </row>
    <row r="266" spans="2:3" x14ac:dyDescent="0.25">
      <c r="B266" s="11" t="s">
        <v>19</v>
      </c>
      <c r="C266">
        <v>30332</v>
      </c>
    </row>
    <row r="267" spans="2:3" x14ac:dyDescent="0.25">
      <c r="B267" s="11" t="s">
        <v>19</v>
      </c>
      <c r="C267">
        <v>30334</v>
      </c>
    </row>
    <row r="268" spans="2:3" x14ac:dyDescent="0.25">
      <c r="B268" s="11" t="s">
        <v>19</v>
      </c>
      <c r="C268">
        <v>30336</v>
      </c>
    </row>
    <row r="269" spans="2:3" x14ac:dyDescent="0.25">
      <c r="B269" s="11" t="s">
        <v>19</v>
      </c>
      <c r="C269">
        <v>30337</v>
      </c>
    </row>
    <row r="270" spans="2:3" x14ac:dyDescent="0.25">
      <c r="B270" s="11" t="s">
        <v>19</v>
      </c>
      <c r="C270">
        <v>30339</v>
      </c>
    </row>
    <row r="271" spans="2:3" x14ac:dyDescent="0.25">
      <c r="B271" s="11" t="s">
        <v>19</v>
      </c>
      <c r="C271">
        <v>30342</v>
      </c>
    </row>
    <row r="272" spans="2:3" x14ac:dyDescent="0.25">
      <c r="B272" s="11" t="s">
        <v>19</v>
      </c>
      <c r="C272">
        <v>30343</v>
      </c>
    </row>
    <row r="273" spans="2:3" x14ac:dyDescent="0.25">
      <c r="B273" s="11" t="s">
        <v>19</v>
      </c>
      <c r="C273">
        <v>30344</v>
      </c>
    </row>
    <row r="274" spans="2:3" x14ac:dyDescent="0.25">
      <c r="B274" s="11" t="s">
        <v>19</v>
      </c>
      <c r="C274">
        <v>30347</v>
      </c>
    </row>
    <row r="275" spans="2:3" x14ac:dyDescent="0.25">
      <c r="B275" s="11" t="s">
        <v>19</v>
      </c>
      <c r="C275">
        <v>30348</v>
      </c>
    </row>
    <row r="276" spans="2:3" x14ac:dyDescent="0.25">
      <c r="B276" s="11" t="s">
        <v>19</v>
      </c>
      <c r="C276">
        <v>30349</v>
      </c>
    </row>
    <row r="277" spans="2:3" x14ac:dyDescent="0.25">
      <c r="B277" s="11" t="s">
        <v>19</v>
      </c>
      <c r="C277">
        <v>30350</v>
      </c>
    </row>
    <row r="278" spans="2:3" x14ac:dyDescent="0.25">
      <c r="B278" s="11" t="s">
        <v>19</v>
      </c>
      <c r="C278">
        <v>30353</v>
      </c>
    </row>
    <row r="279" spans="2:3" x14ac:dyDescent="0.25">
      <c r="B279" s="11" t="s">
        <v>19</v>
      </c>
      <c r="C279">
        <v>30354</v>
      </c>
    </row>
    <row r="280" spans="2:3" x14ac:dyDescent="0.25">
      <c r="B280" s="11" t="s">
        <v>19</v>
      </c>
      <c r="C280">
        <v>30355</v>
      </c>
    </row>
    <row r="281" spans="2:3" x14ac:dyDescent="0.25">
      <c r="B281" s="11" t="s">
        <v>19</v>
      </c>
      <c r="C281">
        <v>30357</v>
      </c>
    </row>
    <row r="282" spans="2:3" x14ac:dyDescent="0.25">
      <c r="B282" s="11" t="s">
        <v>19</v>
      </c>
      <c r="C282">
        <v>30358</v>
      </c>
    </row>
    <row r="283" spans="2:3" x14ac:dyDescent="0.25">
      <c r="B283" s="11" t="s">
        <v>19</v>
      </c>
      <c r="C283">
        <v>30361</v>
      </c>
    </row>
    <row r="284" spans="2:3" x14ac:dyDescent="0.25">
      <c r="B284" s="11" t="s">
        <v>19</v>
      </c>
      <c r="C284">
        <v>30363</v>
      </c>
    </row>
    <row r="285" spans="2:3" x14ac:dyDescent="0.25">
      <c r="B285" s="11" t="s">
        <v>19</v>
      </c>
      <c r="C285">
        <v>30364</v>
      </c>
    </row>
    <row r="286" spans="2:3" x14ac:dyDescent="0.25">
      <c r="B286" s="11" t="s">
        <v>19</v>
      </c>
      <c r="C286">
        <v>30268</v>
      </c>
    </row>
    <row r="287" spans="2:3" x14ac:dyDescent="0.25">
      <c r="B287" s="11" t="s">
        <v>19</v>
      </c>
      <c r="C287">
        <v>30369</v>
      </c>
    </row>
    <row r="288" spans="2:3" x14ac:dyDescent="0.25">
      <c r="B288" s="11" t="s">
        <v>19</v>
      </c>
      <c r="C288">
        <v>30370</v>
      </c>
    </row>
    <row r="289" spans="2:3" x14ac:dyDescent="0.25">
      <c r="B289" s="11" t="s">
        <v>19</v>
      </c>
      <c r="C289">
        <v>30371</v>
      </c>
    </row>
    <row r="290" spans="2:3" x14ac:dyDescent="0.25">
      <c r="B290" s="11" t="s">
        <v>19</v>
      </c>
      <c r="C290">
        <v>30374</v>
      </c>
    </row>
    <row r="291" spans="2:3" x14ac:dyDescent="0.25">
      <c r="B291" s="11" t="s">
        <v>19</v>
      </c>
      <c r="C291">
        <v>30375</v>
      </c>
    </row>
    <row r="292" spans="2:3" x14ac:dyDescent="0.25">
      <c r="B292" s="11" t="s">
        <v>19</v>
      </c>
      <c r="C292">
        <v>30376</v>
      </c>
    </row>
    <row r="293" spans="2:3" x14ac:dyDescent="0.25">
      <c r="B293" s="11" t="s">
        <v>19</v>
      </c>
      <c r="C293">
        <v>30377</v>
      </c>
    </row>
    <row r="294" spans="2:3" x14ac:dyDescent="0.25">
      <c r="B294" s="11" t="s">
        <v>19</v>
      </c>
      <c r="C294">
        <v>30378</v>
      </c>
    </row>
    <row r="295" spans="2:3" x14ac:dyDescent="0.25">
      <c r="B295" s="11" t="s">
        <v>19</v>
      </c>
      <c r="C295">
        <v>30379</v>
      </c>
    </row>
    <row r="296" spans="2:3" x14ac:dyDescent="0.25">
      <c r="B296" s="11" t="s">
        <v>19</v>
      </c>
      <c r="C296">
        <v>30380</v>
      </c>
    </row>
    <row r="297" spans="2:3" x14ac:dyDescent="0.25">
      <c r="B297" s="11" t="s">
        <v>19</v>
      </c>
      <c r="C297">
        <v>30384</v>
      </c>
    </row>
    <row r="298" spans="2:3" x14ac:dyDescent="0.25">
      <c r="B298" s="11" t="s">
        <v>19</v>
      </c>
      <c r="C298">
        <v>30385</v>
      </c>
    </row>
    <row r="299" spans="2:3" x14ac:dyDescent="0.25">
      <c r="B299" s="11" t="s">
        <v>19</v>
      </c>
      <c r="C299">
        <v>30386</v>
      </c>
    </row>
    <row r="300" spans="2:3" x14ac:dyDescent="0.25">
      <c r="B300" s="11" t="s">
        <v>19</v>
      </c>
      <c r="C300">
        <v>30387</v>
      </c>
    </row>
    <row r="301" spans="2:3" x14ac:dyDescent="0.25">
      <c r="B301" s="11" t="s">
        <v>19</v>
      </c>
      <c r="C301">
        <v>30388</v>
      </c>
    </row>
    <row r="302" spans="2:3" x14ac:dyDescent="0.25">
      <c r="B302" s="11" t="s">
        <v>19</v>
      </c>
      <c r="C302">
        <v>30389</v>
      </c>
    </row>
    <row r="303" spans="2:3" x14ac:dyDescent="0.25">
      <c r="B303" s="11" t="s">
        <v>19</v>
      </c>
      <c r="C303">
        <v>30390</v>
      </c>
    </row>
    <row r="304" spans="2:3" x14ac:dyDescent="0.25">
      <c r="B304" s="11" t="s">
        <v>19</v>
      </c>
      <c r="C304">
        <v>30392</v>
      </c>
    </row>
    <row r="305" spans="2:3" x14ac:dyDescent="0.25">
      <c r="B305" s="11" t="s">
        <v>19</v>
      </c>
      <c r="C305">
        <v>30394</v>
      </c>
    </row>
    <row r="306" spans="2:3" x14ac:dyDescent="0.25">
      <c r="B306" s="11" t="s">
        <v>19</v>
      </c>
      <c r="C306">
        <v>30396</v>
      </c>
    </row>
    <row r="307" spans="2:3" x14ac:dyDescent="0.25">
      <c r="B307" s="11" t="s">
        <v>19</v>
      </c>
      <c r="C307">
        <v>30398</v>
      </c>
    </row>
    <row r="308" spans="2:3" x14ac:dyDescent="0.25">
      <c r="B308" s="11" t="s">
        <v>19</v>
      </c>
      <c r="C308">
        <v>30399</v>
      </c>
    </row>
    <row r="309" spans="2:3" x14ac:dyDescent="0.25">
      <c r="B309" s="11" t="s">
        <v>19</v>
      </c>
      <c r="C309">
        <v>31106</v>
      </c>
    </row>
    <row r="310" spans="2:3" x14ac:dyDescent="0.25">
      <c r="B310" s="11" t="s">
        <v>19</v>
      </c>
      <c r="C310">
        <v>31107</v>
      </c>
    </row>
    <row r="311" spans="2:3" x14ac:dyDescent="0.25">
      <c r="B311" s="11" t="s">
        <v>19</v>
      </c>
      <c r="C311">
        <v>31126</v>
      </c>
    </row>
    <row r="312" spans="2:3" x14ac:dyDescent="0.25">
      <c r="B312" s="11" t="s">
        <v>19</v>
      </c>
      <c r="C312">
        <v>31131</v>
      </c>
    </row>
    <row r="313" spans="2:3" x14ac:dyDescent="0.25">
      <c r="B313" s="11" t="s">
        <v>19</v>
      </c>
      <c r="C313">
        <v>31136</v>
      </c>
    </row>
    <row r="314" spans="2:3" x14ac:dyDescent="0.25">
      <c r="B314" s="11" t="s">
        <v>19</v>
      </c>
      <c r="C314">
        <v>31139</v>
      </c>
    </row>
    <row r="315" spans="2:3" x14ac:dyDescent="0.25">
      <c r="B315" s="11" t="s">
        <v>19</v>
      </c>
      <c r="C315">
        <v>31150</v>
      </c>
    </row>
    <row r="316" spans="2:3" x14ac:dyDescent="0.25">
      <c r="B316" s="11" t="s">
        <v>19</v>
      </c>
      <c r="C316">
        <v>31156</v>
      </c>
    </row>
    <row r="317" spans="2:3" x14ac:dyDescent="0.25">
      <c r="B317" s="11" t="s">
        <v>19</v>
      </c>
      <c r="C317">
        <v>31191</v>
      </c>
    </row>
    <row r="318" spans="2:3" x14ac:dyDescent="0.25">
      <c r="B318" s="11" t="s">
        <v>19</v>
      </c>
      <c r="C318">
        <v>31192</v>
      </c>
    </row>
    <row r="319" spans="2:3" x14ac:dyDescent="0.25">
      <c r="B319" s="11" t="s">
        <v>19</v>
      </c>
      <c r="C319">
        <v>31193</v>
      </c>
    </row>
    <row r="320" spans="2:3" x14ac:dyDescent="0.25">
      <c r="B320" s="11" t="s">
        <v>19</v>
      </c>
      <c r="C320">
        <v>31195</v>
      </c>
    </row>
    <row r="321" spans="2:3" x14ac:dyDescent="0.25">
      <c r="B321" s="11" t="s">
        <v>19</v>
      </c>
      <c r="C321">
        <v>31196</v>
      </c>
    </row>
    <row r="322" spans="2:3" x14ac:dyDescent="0.25">
      <c r="B322" s="11" t="s">
        <v>19</v>
      </c>
      <c r="C322">
        <v>31197</v>
      </c>
    </row>
    <row r="323" spans="2:3" x14ac:dyDescent="0.25">
      <c r="B323" s="11" t="s">
        <v>19</v>
      </c>
      <c r="C323">
        <v>31198</v>
      </c>
    </row>
    <row r="324" spans="2:3" x14ac:dyDescent="0.25">
      <c r="B324" s="11" t="s">
        <v>19</v>
      </c>
      <c r="C324">
        <v>31199</v>
      </c>
    </row>
    <row r="325" spans="2:3" x14ac:dyDescent="0.25">
      <c r="B325" s="11"/>
    </row>
    <row r="326" spans="2:3" x14ac:dyDescent="0.25">
      <c r="B326" s="11"/>
    </row>
    <row r="327" spans="2:3" x14ac:dyDescent="0.25">
      <c r="B327" s="11"/>
    </row>
    <row r="328" spans="2:3" x14ac:dyDescent="0.25">
      <c r="B328" s="11"/>
    </row>
    <row r="329" spans="2:3" x14ac:dyDescent="0.25">
      <c r="B329" s="11"/>
    </row>
    <row r="330" spans="2:3" x14ac:dyDescent="0.25">
      <c r="B330" s="11"/>
    </row>
    <row r="331" spans="2:3" x14ac:dyDescent="0.25">
      <c r="B331" s="11"/>
    </row>
    <row r="332" spans="2:3" x14ac:dyDescent="0.25">
      <c r="B332" s="11" t="s">
        <v>26</v>
      </c>
      <c r="C332">
        <v>30046</v>
      </c>
    </row>
    <row r="333" spans="2:3" x14ac:dyDescent="0.25">
      <c r="B333" s="11" t="s">
        <v>26</v>
      </c>
      <c r="C333">
        <v>30071</v>
      </c>
    </row>
    <row r="334" spans="2:3" x14ac:dyDescent="0.25">
      <c r="B334" s="11" t="s">
        <v>26</v>
      </c>
      <c r="C334">
        <v>30079</v>
      </c>
    </row>
    <row r="335" spans="2:3" x14ac:dyDescent="0.25">
      <c r="B335" s="11" t="s">
        <v>26</v>
      </c>
      <c r="C335">
        <v>30017</v>
      </c>
    </row>
    <row r="336" spans="2:3" x14ac:dyDescent="0.25">
      <c r="B336" s="11" t="s">
        <v>26</v>
      </c>
      <c r="C336">
        <v>30019</v>
      </c>
    </row>
    <row r="337" spans="2:3" x14ac:dyDescent="0.25">
      <c r="B337" s="11" t="s">
        <v>26</v>
      </c>
      <c r="C337">
        <v>30024</v>
      </c>
    </row>
    <row r="338" spans="2:3" x14ac:dyDescent="0.25">
      <c r="B338" s="11" t="s">
        <v>26</v>
      </c>
      <c r="C338">
        <v>30039</v>
      </c>
    </row>
    <row r="339" spans="2:3" x14ac:dyDescent="0.25">
      <c r="B339" s="11" t="s">
        <v>26</v>
      </c>
      <c r="C339">
        <v>30045</v>
      </c>
    </row>
    <row r="340" spans="2:3" x14ac:dyDescent="0.25">
      <c r="B340" s="11" t="s">
        <v>26</v>
      </c>
      <c r="C340">
        <v>30087</v>
      </c>
    </row>
    <row r="341" spans="2:3" x14ac:dyDescent="0.25">
      <c r="B341" s="11" t="s">
        <v>26</v>
      </c>
      <c r="C341">
        <v>30097</v>
      </c>
    </row>
    <row r="342" spans="2:3" x14ac:dyDescent="0.25">
      <c r="B342" s="11"/>
    </row>
    <row r="343" spans="2:3" x14ac:dyDescent="0.25">
      <c r="B343" s="11"/>
    </row>
    <row r="344" spans="2:3" x14ac:dyDescent="0.25">
      <c r="B344" s="11"/>
    </row>
    <row r="345" spans="2:3" x14ac:dyDescent="0.25">
      <c r="B345" s="11"/>
    </row>
    <row r="346" spans="2:3" x14ac:dyDescent="0.25">
      <c r="B346" s="11"/>
    </row>
    <row r="347" spans="2:3" x14ac:dyDescent="0.25">
      <c r="B347" s="11"/>
    </row>
    <row r="348" spans="2:3" x14ac:dyDescent="0.25">
      <c r="B348" s="11"/>
    </row>
    <row r="349" spans="2:3" x14ac:dyDescent="0.25">
      <c r="B349" s="11" t="s">
        <v>6</v>
      </c>
      <c r="C349">
        <v>30217</v>
      </c>
    </row>
    <row r="350" spans="2:3" x14ac:dyDescent="0.25">
      <c r="B350" s="11"/>
    </row>
    <row r="351" spans="2:3" x14ac:dyDescent="0.25">
      <c r="B351" s="11" t="s">
        <v>13</v>
      </c>
      <c r="C351">
        <v>30252</v>
      </c>
    </row>
    <row r="352" spans="2:3" x14ac:dyDescent="0.25">
      <c r="B352" s="11" t="s">
        <v>13</v>
      </c>
      <c r="C352">
        <v>30223</v>
      </c>
    </row>
    <row r="353" spans="2:3" x14ac:dyDescent="0.25">
      <c r="B353" s="11" t="s">
        <v>13</v>
      </c>
      <c r="C353">
        <v>30233</v>
      </c>
    </row>
    <row r="354" spans="2:3" x14ac:dyDescent="0.25">
      <c r="B354" s="11" t="s">
        <v>13</v>
      </c>
      <c r="C354">
        <v>30257</v>
      </c>
    </row>
    <row r="355" spans="2:3" x14ac:dyDescent="0.25">
      <c r="B355" s="11" t="s">
        <v>13</v>
      </c>
      <c r="C355">
        <v>30236</v>
      </c>
    </row>
    <row r="356" spans="2:3" x14ac:dyDescent="0.25">
      <c r="B356" s="11"/>
    </row>
    <row r="357" spans="2:3" x14ac:dyDescent="0.25">
      <c r="B357" s="11"/>
    </row>
    <row r="358" spans="2:3" x14ac:dyDescent="0.25">
      <c r="B358" s="11"/>
    </row>
    <row r="359" spans="2:3" x14ac:dyDescent="0.25">
      <c r="B359" s="11"/>
    </row>
    <row r="360" spans="2:3" x14ac:dyDescent="0.25">
      <c r="B360" s="11" t="s">
        <v>20</v>
      </c>
      <c r="C360">
        <v>31038</v>
      </c>
    </row>
    <row r="361" spans="2:3" x14ac:dyDescent="0.25">
      <c r="B361" s="11" t="s">
        <v>20</v>
      </c>
      <c r="C361">
        <v>31064</v>
      </c>
    </row>
    <row r="362" spans="2:3" x14ac:dyDescent="0.25">
      <c r="B362" s="11" t="s">
        <v>20</v>
      </c>
      <c r="C362">
        <v>31085</v>
      </c>
    </row>
    <row r="363" spans="2:3" x14ac:dyDescent="0.25">
      <c r="B363" s="11" t="s">
        <v>20</v>
      </c>
      <c r="C363">
        <v>30055</v>
      </c>
    </row>
    <row r="364" spans="2:3" x14ac:dyDescent="0.25">
      <c r="B364" s="11"/>
    </row>
    <row r="365" spans="2:3" x14ac:dyDescent="0.25">
      <c r="B365" s="11"/>
    </row>
    <row r="366" spans="2:3" x14ac:dyDescent="0.25">
      <c r="B366" s="11"/>
    </row>
    <row r="367" spans="2:3" x14ac:dyDescent="0.25">
      <c r="B367" s="11"/>
    </row>
    <row r="368" spans="2:3" x14ac:dyDescent="0.25">
      <c r="B368" s="11"/>
    </row>
    <row r="369" spans="2:2" x14ac:dyDescent="0.25">
      <c r="B369" s="11"/>
    </row>
    <row r="370" spans="2:2" x14ac:dyDescent="0.25">
      <c r="B370" s="11"/>
    </row>
    <row r="371" spans="2:2" x14ac:dyDescent="0.25">
      <c r="B371" s="11"/>
    </row>
    <row r="372" spans="2:2" x14ac:dyDescent="0.25">
      <c r="B372" s="11"/>
    </row>
    <row r="373" spans="2:2" x14ac:dyDescent="0.25">
      <c r="B373" s="11"/>
    </row>
    <row r="374" spans="2:2" x14ac:dyDescent="0.25">
      <c r="B374" s="11"/>
    </row>
    <row r="375" spans="2:2" x14ac:dyDescent="0.25">
      <c r="B375" s="11"/>
    </row>
    <row r="376" spans="2:2" x14ac:dyDescent="0.25">
      <c r="B376" s="11"/>
    </row>
    <row r="377" spans="2:2" x14ac:dyDescent="0.25">
      <c r="B377" s="11"/>
    </row>
    <row r="378" spans="2:2" x14ac:dyDescent="0.25">
      <c r="B378" s="11"/>
    </row>
    <row r="379" spans="2:2" x14ac:dyDescent="0.25">
      <c r="B379" s="11"/>
    </row>
    <row r="380" spans="2:2" x14ac:dyDescent="0.25">
      <c r="B380" s="11"/>
    </row>
    <row r="381" spans="2:2" x14ac:dyDescent="0.25">
      <c r="B381" s="11"/>
    </row>
    <row r="382" spans="2:2" x14ac:dyDescent="0.25">
      <c r="B382" s="11"/>
    </row>
    <row r="383" spans="2:2" x14ac:dyDescent="0.25">
      <c r="B383" s="11"/>
    </row>
    <row r="384" spans="2:2" x14ac:dyDescent="0.25">
      <c r="B384" s="11"/>
    </row>
    <row r="385" spans="2:3" x14ac:dyDescent="0.25">
      <c r="B385" s="11"/>
    </row>
    <row r="386" spans="2:3" x14ac:dyDescent="0.25">
      <c r="B386" s="11"/>
    </row>
    <row r="387" spans="2:3" x14ac:dyDescent="0.25">
      <c r="B387" s="11"/>
    </row>
    <row r="388" spans="2:3" x14ac:dyDescent="0.25">
      <c r="B388" s="11"/>
    </row>
    <row r="389" spans="2:3" x14ac:dyDescent="0.25">
      <c r="B389" s="11"/>
    </row>
    <row r="390" spans="2:3" x14ac:dyDescent="0.25">
      <c r="B390" s="11" t="s">
        <v>27</v>
      </c>
      <c r="C390">
        <v>31808</v>
      </c>
    </row>
    <row r="391" spans="2:3" x14ac:dyDescent="0.25">
      <c r="B391" s="11" t="s">
        <v>27</v>
      </c>
      <c r="C391">
        <v>31820</v>
      </c>
    </row>
    <row r="392" spans="2:3" x14ac:dyDescent="0.25">
      <c r="B392" s="11" t="s">
        <v>27</v>
      </c>
      <c r="C392">
        <v>31829</v>
      </c>
    </row>
    <row r="393" spans="2:3" x14ac:dyDescent="0.25">
      <c r="B393" s="11" t="s">
        <v>27</v>
      </c>
      <c r="C393">
        <v>31901</v>
      </c>
    </row>
    <row r="394" spans="2:3" x14ac:dyDescent="0.25">
      <c r="B394" s="11" t="s">
        <v>27</v>
      </c>
      <c r="C394">
        <v>31902</v>
      </c>
    </row>
    <row r="395" spans="2:3" x14ac:dyDescent="0.25">
      <c r="B395" s="11" t="s">
        <v>27</v>
      </c>
      <c r="C395">
        <v>31903</v>
      </c>
    </row>
    <row r="396" spans="2:3" x14ac:dyDescent="0.25">
      <c r="B396" s="11" t="s">
        <v>27</v>
      </c>
      <c r="C396">
        <v>31904</v>
      </c>
    </row>
    <row r="397" spans="2:3" x14ac:dyDescent="0.25">
      <c r="B397" s="11" t="s">
        <v>27</v>
      </c>
      <c r="C397">
        <v>31905</v>
      </c>
    </row>
    <row r="398" spans="2:3" x14ac:dyDescent="0.25">
      <c r="B398" s="11" t="s">
        <v>27</v>
      </c>
      <c r="C398">
        <v>31906</v>
      </c>
    </row>
    <row r="399" spans="2:3" x14ac:dyDescent="0.25">
      <c r="B399" s="11" t="s">
        <v>27</v>
      </c>
      <c r="C399">
        <v>31907</v>
      </c>
    </row>
    <row r="400" spans="2:3" x14ac:dyDescent="0.25">
      <c r="B400" s="11" t="s">
        <v>27</v>
      </c>
      <c r="C400">
        <v>31908</v>
      </c>
    </row>
    <row r="401" spans="2:3" x14ac:dyDescent="0.25">
      <c r="B401" s="11" t="s">
        <v>27</v>
      </c>
      <c r="C401">
        <v>31909</v>
      </c>
    </row>
    <row r="402" spans="2:3" x14ac:dyDescent="0.25">
      <c r="B402" s="11" t="s">
        <v>27</v>
      </c>
      <c r="C402">
        <v>31914</v>
      </c>
    </row>
    <row r="403" spans="2:3" x14ac:dyDescent="0.25">
      <c r="B403" s="11" t="s">
        <v>27</v>
      </c>
      <c r="C403">
        <v>31917</v>
      </c>
    </row>
    <row r="404" spans="2:3" x14ac:dyDescent="0.25">
      <c r="B404" s="11" t="s">
        <v>27</v>
      </c>
      <c r="C404">
        <v>31993</v>
      </c>
    </row>
    <row r="405" spans="2:3" x14ac:dyDescent="0.25">
      <c r="B405" s="11" t="s">
        <v>27</v>
      </c>
      <c r="C405">
        <v>31995</v>
      </c>
    </row>
    <row r="406" spans="2:3" x14ac:dyDescent="0.25">
      <c r="B406" s="11" t="s">
        <v>27</v>
      </c>
      <c r="C406">
        <v>31997</v>
      </c>
    </row>
    <row r="407" spans="2:3" x14ac:dyDescent="0.25">
      <c r="B407" s="11" t="s">
        <v>27</v>
      </c>
      <c r="C407">
        <v>31998</v>
      </c>
    </row>
    <row r="408" spans="2:3" x14ac:dyDescent="0.25">
      <c r="B408" s="11" t="s">
        <v>27</v>
      </c>
      <c r="C408">
        <v>31999</v>
      </c>
    </row>
    <row r="409" spans="2:3" x14ac:dyDescent="0.25">
      <c r="B409" s="11"/>
    </row>
    <row r="410" spans="2:3" x14ac:dyDescent="0.25">
      <c r="B410" s="11" t="s">
        <v>7</v>
      </c>
      <c r="C410">
        <v>30014</v>
      </c>
    </row>
    <row r="411" spans="2:3" x14ac:dyDescent="0.25">
      <c r="B411" s="11" t="s">
        <v>7</v>
      </c>
      <c r="C411">
        <v>30056</v>
      </c>
    </row>
    <row r="412" spans="2:3" x14ac:dyDescent="0.25">
      <c r="B412" s="11" t="s">
        <v>7</v>
      </c>
      <c r="C412">
        <v>30070</v>
      </c>
    </row>
    <row r="413" spans="2:3" x14ac:dyDescent="0.25">
      <c r="B413" s="11" t="s">
        <v>7</v>
      </c>
      <c r="C413">
        <v>30015</v>
      </c>
    </row>
    <row r="414" spans="2:3" x14ac:dyDescent="0.25">
      <c r="B414" s="11" t="s">
        <v>7</v>
      </c>
      <c r="C414">
        <v>30054</v>
      </c>
    </row>
    <row r="415" spans="2:3" x14ac:dyDescent="0.25">
      <c r="B415" s="11"/>
    </row>
    <row r="416" spans="2:3" x14ac:dyDescent="0.25">
      <c r="B416" s="11"/>
    </row>
    <row r="417" spans="2:3" x14ac:dyDescent="0.25">
      <c r="B417" s="11"/>
    </row>
    <row r="418" spans="2:3" x14ac:dyDescent="0.25">
      <c r="B418" s="11" t="s">
        <v>14</v>
      </c>
      <c r="C418">
        <v>30148</v>
      </c>
    </row>
    <row r="419" spans="2:3" x14ac:dyDescent="0.25">
      <c r="B419" s="11" t="s">
        <v>14</v>
      </c>
      <c r="C419">
        <v>30153</v>
      </c>
    </row>
    <row r="420" spans="2:3" x14ac:dyDescent="0.25">
      <c r="B420" s="11"/>
    </row>
    <row r="421" spans="2:3" x14ac:dyDescent="0.25">
      <c r="B421" s="11"/>
    </row>
    <row r="422" spans="2:3" x14ac:dyDescent="0.25">
      <c r="B422" s="11" t="s">
        <v>21</v>
      </c>
      <c r="C422">
        <v>30148</v>
      </c>
    </row>
    <row r="423" spans="2:3" x14ac:dyDescent="0.25">
      <c r="B423" s="11" t="s">
        <v>21</v>
      </c>
      <c r="C423">
        <v>30175</v>
      </c>
    </row>
    <row r="424" spans="2:3" x14ac:dyDescent="0.25">
      <c r="B424" s="11" t="s">
        <v>21</v>
      </c>
      <c r="C424">
        <v>30177</v>
      </c>
    </row>
    <row r="425" spans="2:3" x14ac:dyDescent="0.25">
      <c r="B425" s="11" t="s">
        <v>21</v>
      </c>
      <c r="C425">
        <v>30143</v>
      </c>
    </row>
    <row r="426" spans="2:3" x14ac:dyDescent="0.25">
      <c r="B426" s="11"/>
    </row>
    <row r="427" spans="2:3" x14ac:dyDescent="0.25">
      <c r="B427" s="11"/>
    </row>
    <row r="428" spans="2:3" x14ac:dyDescent="0.25">
      <c r="B428" s="11" t="s">
        <v>28</v>
      </c>
      <c r="C428">
        <v>30258</v>
      </c>
    </row>
    <row r="429" spans="2:3" x14ac:dyDescent="0.25">
      <c r="B429" s="11" t="s">
        <v>28</v>
      </c>
      <c r="C429">
        <v>30292</v>
      </c>
    </row>
    <row r="430" spans="2:3" x14ac:dyDescent="0.25">
      <c r="B430" s="11" t="s">
        <v>28</v>
      </c>
      <c r="C430">
        <v>30256</v>
      </c>
    </row>
    <row r="431" spans="2:3" x14ac:dyDescent="0.25">
      <c r="B431" s="11" t="s">
        <v>28</v>
      </c>
      <c r="C431">
        <v>30295</v>
      </c>
    </row>
    <row r="432" spans="2:3" x14ac:dyDescent="0.25">
      <c r="B432" s="11" t="s">
        <v>28</v>
      </c>
      <c r="C432">
        <v>30206</v>
      </c>
    </row>
    <row r="433" spans="2:3" x14ac:dyDescent="0.25">
      <c r="B433" s="11"/>
    </row>
    <row r="434" spans="2:3" x14ac:dyDescent="0.25">
      <c r="B434" s="11"/>
    </row>
    <row r="435" spans="2:3" x14ac:dyDescent="0.25">
      <c r="B435" s="11"/>
    </row>
    <row r="436" spans="2:3" x14ac:dyDescent="0.25">
      <c r="B436" s="11"/>
    </row>
    <row r="437" spans="2:3" x14ac:dyDescent="0.25">
      <c r="B437" s="11"/>
    </row>
    <row r="438" spans="2:3" x14ac:dyDescent="0.25">
      <c r="B438" s="11"/>
    </row>
    <row r="439" spans="2:3" x14ac:dyDescent="0.25">
      <c r="B439" s="11" t="s">
        <v>8</v>
      </c>
      <c r="C439">
        <v>30805</v>
      </c>
    </row>
    <row r="440" spans="2:3" x14ac:dyDescent="0.25">
      <c r="B440" s="11" t="s">
        <v>8</v>
      </c>
      <c r="C440">
        <v>30812</v>
      </c>
    </row>
    <row r="441" spans="2:3" x14ac:dyDescent="0.25">
      <c r="B441" s="11" t="s">
        <v>8</v>
      </c>
      <c r="C441">
        <v>30815</v>
      </c>
    </row>
    <row r="442" spans="2:3" x14ac:dyDescent="0.25">
      <c r="B442" s="11" t="s">
        <v>8</v>
      </c>
      <c r="C442">
        <v>30901</v>
      </c>
    </row>
    <row r="443" spans="2:3" x14ac:dyDescent="0.25">
      <c r="B443" s="11" t="s">
        <v>8</v>
      </c>
      <c r="C443">
        <v>30903</v>
      </c>
    </row>
    <row r="444" spans="2:3" x14ac:dyDescent="0.25">
      <c r="B444" s="11" t="s">
        <v>8</v>
      </c>
      <c r="C444">
        <v>30904</v>
      </c>
    </row>
    <row r="445" spans="2:3" x14ac:dyDescent="0.25">
      <c r="B445" s="11" t="s">
        <v>8</v>
      </c>
      <c r="C445">
        <v>30905</v>
      </c>
    </row>
    <row r="446" spans="2:3" x14ac:dyDescent="0.25">
      <c r="B446" s="11" t="s">
        <v>8</v>
      </c>
      <c r="C446">
        <v>30906</v>
      </c>
    </row>
    <row r="447" spans="2:3" x14ac:dyDescent="0.25">
      <c r="B447" s="11" t="s">
        <v>8</v>
      </c>
      <c r="C447">
        <v>30909</v>
      </c>
    </row>
    <row r="448" spans="2:3" x14ac:dyDescent="0.25">
      <c r="B448" s="11" t="s">
        <v>8</v>
      </c>
      <c r="C448">
        <v>30911</v>
      </c>
    </row>
    <row r="449" spans="2:3" x14ac:dyDescent="0.25">
      <c r="B449" s="11" t="s">
        <v>8</v>
      </c>
      <c r="C449">
        <v>30912</v>
      </c>
    </row>
    <row r="450" spans="2:3" x14ac:dyDescent="0.25">
      <c r="B450" s="11" t="s">
        <v>8</v>
      </c>
      <c r="C450">
        <v>30913</v>
      </c>
    </row>
    <row r="451" spans="2:3" x14ac:dyDescent="0.25">
      <c r="B451" s="11" t="s">
        <v>8</v>
      </c>
      <c r="C451">
        <v>30914</v>
      </c>
    </row>
    <row r="452" spans="2:3" x14ac:dyDescent="0.25">
      <c r="B452" s="11" t="s">
        <v>8</v>
      </c>
      <c r="C452">
        <v>30916</v>
      </c>
    </row>
    <row r="453" spans="2:3" x14ac:dyDescent="0.25">
      <c r="B453" s="11" t="s">
        <v>8</v>
      </c>
      <c r="C453">
        <v>30919</v>
      </c>
    </row>
    <row r="454" spans="2:3" x14ac:dyDescent="0.25">
      <c r="B454" s="11" t="s">
        <v>8</v>
      </c>
      <c r="C454">
        <v>30999</v>
      </c>
    </row>
    <row r="455" spans="2:3" x14ac:dyDescent="0.25">
      <c r="B455" s="11"/>
    </row>
    <row r="456" spans="2:3" x14ac:dyDescent="0.25">
      <c r="B456" s="11" t="s">
        <v>15</v>
      </c>
      <c r="C456">
        <v>30012</v>
      </c>
    </row>
    <row r="457" spans="2:3" x14ac:dyDescent="0.25">
      <c r="B457" s="11" t="s">
        <v>15</v>
      </c>
      <c r="C457">
        <v>30013</v>
      </c>
    </row>
    <row r="458" spans="2:3" x14ac:dyDescent="0.25">
      <c r="B458" s="11"/>
    </row>
    <row r="459" spans="2:3" x14ac:dyDescent="0.25">
      <c r="B459" s="11"/>
    </row>
    <row r="460" spans="2:3" x14ac:dyDescent="0.25">
      <c r="B460" s="11"/>
    </row>
    <row r="461" spans="2:3" x14ac:dyDescent="0.25">
      <c r="B461" s="11"/>
    </row>
    <row r="462" spans="2:3" x14ac:dyDescent="0.25">
      <c r="B462" s="11" t="s">
        <v>22</v>
      </c>
      <c r="C462">
        <v>30212</v>
      </c>
    </row>
    <row r="463" spans="2:3" x14ac:dyDescent="0.25">
      <c r="B463" s="11" t="s">
        <v>22</v>
      </c>
      <c r="C463">
        <v>30224</v>
      </c>
    </row>
    <row r="464" spans="2:3" x14ac:dyDescent="0.25">
      <c r="B464" s="11" t="s">
        <v>22</v>
      </c>
      <c r="C464">
        <v>30266</v>
      </c>
    </row>
    <row r="465" spans="2:2" x14ac:dyDescent="0.25">
      <c r="B465" s="11"/>
    </row>
    <row r="466" spans="2:2" x14ac:dyDescent="0.25">
      <c r="B466" s="11"/>
    </row>
    <row r="467" spans="2:2" x14ac:dyDescent="0.25">
      <c r="B467" s="11"/>
    </row>
    <row r="468" spans="2:2" x14ac:dyDescent="0.25">
      <c r="B468" s="11"/>
    </row>
    <row r="469" spans="2:2" x14ac:dyDescent="0.25">
      <c r="B469" s="11"/>
    </row>
    <row r="470" spans="2:2" x14ac:dyDescent="0.25">
      <c r="B470" s="11"/>
    </row>
    <row r="471" spans="2:2" x14ac:dyDescent="0.25">
      <c r="B471" s="11"/>
    </row>
    <row r="472" spans="2:2" x14ac:dyDescent="0.25">
      <c r="B472" s="11"/>
    </row>
    <row r="473" spans="2:2" x14ac:dyDescent="0.25">
      <c r="B473" s="11"/>
    </row>
    <row r="474" spans="2:2" x14ac:dyDescent="0.25">
      <c r="B474" s="11"/>
    </row>
    <row r="475" spans="2:2" x14ac:dyDescent="0.25">
      <c r="B475" s="11"/>
    </row>
    <row r="476" spans="2:2" x14ac:dyDescent="0.25">
      <c r="B476" s="11"/>
    </row>
    <row r="477" spans="2:2" x14ac:dyDescent="0.25">
      <c r="B477" s="11"/>
    </row>
    <row r="478" spans="2:2" x14ac:dyDescent="0.25">
      <c r="B478" s="11"/>
    </row>
    <row r="479" spans="2:2" x14ac:dyDescent="0.25">
      <c r="B479" s="11"/>
    </row>
    <row r="480" spans="2:2" x14ac:dyDescent="0.25">
      <c r="B480" s="11"/>
    </row>
    <row r="481" spans="2:3" x14ac:dyDescent="0.25">
      <c r="B481" s="11"/>
    </row>
    <row r="482" spans="2:3" x14ac:dyDescent="0.25">
      <c r="B482" s="11"/>
    </row>
    <row r="483" spans="2:3" x14ac:dyDescent="0.25">
      <c r="B483" s="11"/>
    </row>
    <row r="484" spans="2:3" x14ac:dyDescent="0.25">
      <c r="B484" s="11"/>
    </row>
    <row r="485" spans="2:3" x14ac:dyDescent="0.25">
      <c r="B485" s="11"/>
    </row>
    <row r="486" spans="2:3" x14ac:dyDescent="0.25">
      <c r="B486" s="11" t="s">
        <v>29</v>
      </c>
      <c r="C486">
        <v>30641</v>
      </c>
    </row>
    <row r="487" spans="2:3" x14ac:dyDescent="0.25">
      <c r="B487" s="11" t="s">
        <v>29</v>
      </c>
      <c r="C487">
        <v>30655</v>
      </c>
    </row>
    <row r="488" spans="2:3" x14ac:dyDescent="0.25">
      <c r="B488" s="11" t="s">
        <v>29</v>
      </c>
      <c r="C488">
        <v>30656</v>
      </c>
    </row>
    <row r="489" spans="2:3" x14ac:dyDescent="0.25">
      <c r="B489" s="11" t="s">
        <v>29</v>
      </c>
      <c r="C489">
        <v>30018</v>
      </c>
    </row>
    <row r="490" spans="2:3" x14ac:dyDescent="0.25">
      <c r="B490" s="11" t="s">
        <v>29</v>
      </c>
      <c r="C490">
        <v>30025</v>
      </c>
    </row>
    <row r="491" spans="2:3" x14ac:dyDescent="0.25">
      <c r="B491" s="11"/>
    </row>
    <row r="492" spans="2:3" x14ac:dyDescent="0.25">
      <c r="B492" s="11"/>
    </row>
    <row r="493" spans="2:3" x14ac:dyDescent="0.25">
      <c r="B493" s="11"/>
    </row>
    <row r="494" spans="2:3" x14ac:dyDescent="0.25">
      <c r="B494" s="11"/>
    </row>
    <row r="495" spans="2:3" x14ac:dyDescent="0.25">
      <c r="B495" s="11"/>
    </row>
    <row r="496" spans="2:3" x14ac:dyDescent="0.25">
      <c r="B496" s="11"/>
    </row>
    <row r="497" spans="2:2" x14ac:dyDescent="0.25">
      <c r="B497" s="11"/>
    </row>
    <row r="498" spans="2:2" x14ac:dyDescent="0.25">
      <c r="B498" s="11"/>
    </row>
    <row r="499" spans="2:2" x14ac:dyDescent="0.25">
      <c r="B499" s="11"/>
    </row>
    <row r="500" spans="2:2" x14ac:dyDescent="0.25">
      <c r="B500" s="11"/>
    </row>
    <row r="501" spans="2:2" x14ac:dyDescent="0.25">
      <c r="B501" s="11"/>
    </row>
    <row r="502" spans="2:2" x14ac:dyDescent="0.25">
      <c r="B502" s="11"/>
    </row>
  </sheetData>
  <sheetProtection algorithmName="SHA-512" hashValue="i2lo9mqA57ysxIqZe+/iwEn4C33fMDPNqWdZc3wat68/i0FHOggDk4+jmD7O0+HmYdrpy7QsR8j0CNcURQo7zg==" saltValue="/fB7wXiEx8yWxEuZ8fPhwQ==" spinCount="100000"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 xmlns="5742d57d-2c17-4fb0-91f0-23904aa490a0">DRQURPSXRXJR-665181806-9713</_dlc_DocId>
    <_dlc_DocIdUrl xmlns="5742d57d-2c17-4fb0-91f0-23904aa490a0">
      <Url>https://gets.sharepoint.com/sites/DBHDDCollab/bh/SH2.0/_layouts/15/DocIdRedir.aspx?ID=DRQURPSXRXJR-665181806-9713</Url>
      <Description>DRQURPSXRXJR-665181806-9713</Description>
    </_dlc_DocIdUrl>
    <lcf76f155ced4ddcb4097134ff3c332f xmlns="5f064ac2-8dfd-4793-97f4-5e88b873c05e">
      <Terms xmlns="http://schemas.microsoft.com/office/infopath/2007/PartnerControls"/>
    </lcf76f155ced4ddcb4097134ff3c332f>
    <TaxCatchAll xmlns="5742d57d-2c17-4fb0-91f0-23904aa490a0"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4D2CAD23D7972C4AA568123EDB20D5E7" ma:contentTypeVersion="17" ma:contentTypeDescription="Create a new document." ma:contentTypeScope="" ma:versionID="aa4e4c1937e90f6c13e51ed29b5b191c">
  <xsd:schema xmlns:xsd="http://www.w3.org/2001/XMLSchema" xmlns:xs="http://www.w3.org/2001/XMLSchema" xmlns:p="http://schemas.microsoft.com/office/2006/metadata/properties" xmlns:ns2="5742d57d-2c17-4fb0-91f0-23904aa490a0" xmlns:ns3="5f064ac2-8dfd-4793-97f4-5e88b873c05e" targetNamespace="http://schemas.microsoft.com/office/2006/metadata/properties" ma:root="true" ma:fieldsID="84def2d1100ff4053a881c32f20209e8" ns2:_="" ns3:_="">
    <xsd:import namespace="5742d57d-2c17-4fb0-91f0-23904aa490a0"/>
    <xsd:import namespace="5f064ac2-8dfd-4793-97f4-5e88b873c05e"/>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AutoTags" minOccurs="0"/>
                <xsd:element ref="ns3:MediaServiceGenerationTime" minOccurs="0"/>
                <xsd:element ref="ns3:MediaServiceEventHashCode" minOccurs="0"/>
                <xsd:element ref="ns2:SharedWithUsers" minOccurs="0"/>
                <xsd:element ref="ns2:SharedWithDetails" minOccurs="0"/>
                <xsd:element ref="ns3:MediaServiceAutoKeyPoints" minOccurs="0"/>
                <xsd:element ref="ns3:MediaServiceKeyPoints" minOccurs="0"/>
                <xsd:element ref="ns3:MediaServiceDateTaken" minOccurs="0"/>
                <xsd:element ref="ns3:MediaServiceOCR" minOccurs="0"/>
                <xsd:element ref="ns3:lcf76f155ced4ddcb4097134ff3c332f" minOccurs="0"/>
                <xsd:element ref="ns2:TaxCatchAll" minOccurs="0"/>
                <xsd:element ref="ns3:MediaLengthInSeconds"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742d57d-2c17-4fb0-91f0-23904aa490a0"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4" nillable="true" ma:displayName="Taxonomy Catch All Column" ma:hidden="true" ma:list="{608eac9d-3c9a-440c-b7b7-0761e7e0d54d}" ma:internalName="TaxCatchAll" ma:showField="CatchAllData" ma:web="5742d57d-2c17-4fb0-91f0-23904aa490a0">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5f064ac2-8dfd-4793-97f4-5e88b873c05e"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ServiceDateTaken" ma:index="20" nillable="true" ma:displayName="MediaServiceDateTaken" ma:hidden="true" ma:internalName="MediaServiceDateTaken" ma:readOnly="true">
      <xsd:simpleType>
        <xsd:restriction base="dms:Text"/>
      </xsd:simpleType>
    </xsd:element>
    <xsd:element name="MediaServiceOCR" ma:index="21" nillable="true" ma:displayName="Extracted Text" ma:internalName="MediaServiceOCR" ma:readOnly="true">
      <xsd:simpleType>
        <xsd:restriction base="dms:Note">
          <xsd:maxLength value="255"/>
        </xsd:restriction>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0d1b9b15-6ca2-435f-87bd-c880ab911653" ma:termSetId="09814cd3-568e-fe90-9814-8d621ff8fb84" ma:anchorId="fba54fb3-c3e1-fe81-a776-ca4b69148c4d" ma:open="true" ma:isKeyword="false">
      <xsd:complexType>
        <xsd:sequence>
          <xsd:element ref="pc:Terms" minOccurs="0" maxOccurs="1"/>
        </xsd:sequence>
      </xsd:complexType>
    </xsd:element>
    <xsd:element name="MediaLengthInSeconds" ma:index="25" nillable="true" ma:displayName="MediaLengthInSeconds" ma:hidden="true" ma:internalName="MediaLengthInSeconds" ma:readOnly="true">
      <xsd:simpleType>
        <xsd:restriction base="dms:Unknown"/>
      </xsd:simpleType>
    </xsd:element>
    <xsd:element name="MediaServiceObjectDetectorVersions" ma:index="26"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8D0E9558-2BB7-4B61-850D-5A6F0672C4CF}">
  <ds:schemaRefs>
    <ds:schemaRef ds:uri="http://schemas.microsoft.com/office/2006/metadata/properties"/>
    <ds:schemaRef ds:uri="http://schemas.microsoft.com/office/infopath/2007/PartnerControls"/>
    <ds:schemaRef ds:uri="5742d57d-2c17-4fb0-91f0-23904aa490a0"/>
    <ds:schemaRef ds:uri="5f064ac2-8dfd-4793-97f4-5e88b873c05e"/>
  </ds:schemaRefs>
</ds:datastoreItem>
</file>

<file path=customXml/itemProps2.xml><?xml version="1.0" encoding="utf-8"?>
<ds:datastoreItem xmlns:ds="http://schemas.openxmlformats.org/officeDocument/2006/customXml" ds:itemID="{05BABC53-B81F-4083-A140-7195CC10CD6D}">
  <ds:schemaRefs>
    <ds:schemaRef ds:uri="http://schemas.microsoft.com/sharepoint/v3/contenttype/forms"/>
  </ds:schemaRefs>
</ds:datastoreItem>
</file>

<file path=customXml/itemProps3.xml><?xml version="1.0" encoding="utf-8"?>
<ds:datastoreItem xmlns:ds="http://schemas.openxmlformats.org/officeDocument/2006/customXml" ds:itemID="{A044469B-8799-4268-A13B-457DD385BEA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742d57d-2c17-4fb0-91f0-23904aa490a0"/>
    <ds:schemaRef ds:uri="5f064ac2-8dfd-4793-97f4-5e88b873c05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71183521-8B51-4217-8CDC-43B6D11AA6AB}">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9</vt:i4>
      </vt:variant>
    </vt:vector>
  </HeadingPairs>
  <TitlesOfParts>
    <vt:vector size="14" baseType="lpstr">
      <vt:lpstr>Instructions</vt:lpstr>
      <vt:lpstr>GHVP-5</vt:lpstr>
      <vt:lpstr>Payment Standards</vt:lpstr>
      <vt:lpstr>Dropdown Lists</vt:lpstr>
      <vt:lpstr>Sheet1</vt:lpstr>
      <vt:lpstr>Bedroom_Quantity_List</vt:lpstr>
      <vt:lpstr>County_List</vt:lpstr>
      <vt:lpstr>County_Zip_List</vt:lpstr>
      <vt:lpstr>New_Renewal_List</vt:lpstr>
      <vt:lpstr>New_Zip_List</vt:lpstr>
      <vt:lpstr>'GHVP-5'!Print_Area</vt:lpstr>
      <vt:lpstr>Specific_Zip_List</vt:lpstr>
      <vt:lpstr>Yes_No_List</vt:lpstr>
      <vt:lpstr>Zip_List_2021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Solivan-Lopez, Jorge;maxwell.ruppersburg@dbhdd.ga.gov</dc:creator>
  <cp:keywords/>
  <dc:description/>
  <cp:lastModifiedBy>Otts, Andrew</cp:lastModifiedBy>
  <cp:revision/>
  <dcterms:created xsi:type="dcterms:W3CDTF">2020-07-20T17:35:42Z</dcterms:created>
  <dcterms:modified xsi:type="dcterms:W3CDTF">2024-03-06T20:22:11Z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0x0101004D2CAD23D7972C4AA568123EDB20D5E7</vt:lpwstr>
  </property>
  <property fmtid="{D5CDD505-2E9C-101B-9397-08002B2CF9AE}" pid="3" name="_dlc_DocIdItemGuid">
    <vt:lpwstr>aaef98fc-cb18-4e44-9fbc-fd775b2b74d0</vt:lpwstr>
  </property>
  <property fmtid="{D5CDD505-2E9C-101B-9397-08002B2CF9AE}" pid="4" name="MediaServiceImageTags">
    <vt:lpwstr/>
  </property>
</Properties>
</file>