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66925"/>
  <mc:AlternateContent xmlns:mc="http://schemas.openxmlformats.org/markup-compatibility/2006">
    <mc:Choice Requires="x15">
      <x15ac:absPath xmlns:x15ac="http://schemas.microsoft.com/office/spreadsheetml/2010/11/ac" url="https://gets-my.sharepoint.com/personal/maxwell_ruppersburg_dbhdd_ga_gov/Documents/GHVP Forms- FY 2021/Payment Standards/"/>
    </mc:Choice>
  </mc:AlternateContent>
  <xr:revisionPtr revIDLastSave="16" documentId="8_{7E821F8F-AA57-40D2-8486-68496B47EED6}" xr6:coauthVersionLast="47" xr6:coauthVersionMax="47" xr10:uidLastSave="{83C50818-D16A-4371-A5B8-FC0B35FC6A1E}"/>
  <bookViews>
    <workbookView xWindow="405" yWindow="195" windowWidth="21120" windowHeight="11970" firstSheet="1" activeTab="1" xr2:uid="{EE2D6797-B7BF-4458-AB45-517EE6F667B2}"/>
  </bookViews>
  <sheets>
    <sheet name="Instructions" sheetId="5" r:id="rId1"/>
    <sheet name="GHVP-5" sheetId="1" r:id="rId2"/>
    <sheet name="Payment Standards" sheetId="2" r:id="rId3"/>
    <sheet name="Dropdown Lists" sheetId="3" state="hidden" r:id="rId4"/>
    <sheet name="Sheet1" sheetId="6" state="hidden" r:id="rId5"/>
  </sheets>
  <definedNames>
    <definedName name="_xlnm._FilterDatabase" localSheetId="2" hidden="1">'Payment Standards'!$A$1:$J$572</definedName>
    <definedName name="Bedroom_Quantity_List">'Dropdown Lists'!$B$3:$B$8</definedName>
    <definedName name="County_List">'Dropdown Lists'!$C$3:$C$161</definedName>
    <definedName name="County_Zip_List">'Dropdown Lists'!$D$3:$D$502</definedName>
    <definedName name="New_Renewal_List">'Dropdown Lists'!$A$3:$A$4</definedName>
    <definedName name="New_Zip_List">'Payment Standards'!$A$2:$A$571</definedName>
    <definedName name="_xlnm.Print_Area" localSheetId="1">'GHVP-5'!$A$1:$I$57</definedName>
    <definedName name="Specific_Zip_List">'Dropdown Lists'!$E$3:$E$31</definedName>
    <definedName name="Yes_No_List">'Dropdown Lists'!$A$7:$A$8</definedName>
    <definedName name="Zip_List_2021">'Payment Standards'!$A$22:$A$571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2" l="1"/>
  <c r="I4" i="2"/>
  <c r="I5" i="2"/>
  <c r="I6" i="2"/>
  <c r="I7" i="2"/>
  <c r="I8" i="2"/>
  <c r="I9" i="2"/>
  <c r="I10" i="2"/>
  <c r="I11" i="2"/>
  <c r="I13" i="2"/>
  <c r="I12" i="2"/>
  <c r="I14" i="2"/>
  <c r="I15" i="2"/>
  <c r="I22" i="2"/>
  <c r="I19" i="2"/>
  <c r="I16" i="2"/>
  <c r="I17" i="2"/>
  <c r="I18" i="2"/>
  <c r="I20" i="2"/>
  <c r="I21" i="2"/>
  <c r="I23" i="2"/>
  <c r="I24" i="2"/>
  <c r="I26" i="2"/>
  <c r="I27" i="2"/>
  <c r="I28" i="2"/>
  <c r="I29" i="2"/>
  <c r="I30" i="2"/>
  <c r="I31" i="2"/>
  <c r="I32" i="2"/>
  <c r="I33" i="2"/>
  <c r="I34" i="2"/>
  <c r="I35" i="2"/>
  <c r="I36" i="2"/>
  <c r="I37" i="2"/>
  <c r="I38" i="2"/>
  <c r="I39" i="2"/>
  <c r="I40" i="2"/>
  <c r="I41" i="2"/>
  <c r="I42" i="2"/>
  <c r="I25" i="2"/>
  <c r="I43" i="2"/>
  <c r="I44" i="2"/>
  <c r="I45" i="2"/>
  <c r="I46" i="2"/>
  <c r="I47" i="2"/>
  <c r="I48" i="2"/>
  <c r="I49" i="2"/>
  <c r="I50" i="2"/>
  <c r="I51" i="2"/>
  <c r="I52" i="2"/>
  <c r="I53" i="2"/>
  <c r="I54" i="2"/>
  <c r="I55" i="2"/>
  <c r="I56" i="2"/>
  <c r="I57" i="2"/>
  <c r="I58" i="2"/>
  <c r="I59" i="2"/>
  <c r="I60" i="2"/>
  <c r="I61" i="2"/>
  <c r="I62" i="2"/>
  <c r="I63" i="2"/>
  <c r="I64" i="2"/>
  <c r="I66" i="2"/>
  <c r="I67" i="2"/>
  <c r="I68" i="2"/>
  <c r="I69" i="2"/>
  <c r="I70" i="2"/>
  <c r="I71" i="2"/>
  <c r="I72" i="2"/>
  <c r="I73" i="2"/>
  <c r="I74" i="2"/>
  <c r="I75" i="2"/>
  <c r="I76" i="2"/>
  <c r="I77" i="2"/>
  <c r="I78" i="2"/>
  <c r="I79" i="2"/>
  <c r="I80" i="2"/>
  <c r="I81" i="2"/>
  <c r="I82" i="2"/>
  <c r="I83" i="2"/>
  <c r="I84" i="2"/>
  <c r="I85" i="2"/>
  <c r="I86" i="2"/>
  <c r="I87" i="2"/>
  <c r="I65" i="2"/>
  <c r="I88" i="2"/>
  <c r="I89" i="2"/>
  <c r="I90" i="2"/>
  <c r="I91" i="2"/>
  <c r="I92" i="2"/>
  <c r="I93" i="2"/>
  <c r="I94" i="2"/>
  <c r="I95" i="2"/>
  <c r="I96" i="2"/>
  <c r="I97" i="2"/>
  <c r="I98" i="2"/>
  <c r="I99" i="2"/>
  <c r="I100" i="2"/>
  <c r="I101" i="2"/>
  <c r="I102" i="2"/>
  <c r="I104" i="2"/>
  <c r="I105" i="2"/>
  <c r="I106" i="2"/>
  <c r="I107" i="2"/>
  <c r="I108" i="2"/>
  <c r="I109" i="2"/>
  <c r="I110" i="2"/>
  <c r="I111" i="2"/>
  <c r="I112" i="2"/>
  <c r="I113" i="2"/>
  <c r="I114" i="2"/>
  <c r="I115" i="2"/>
  <c r="I116" i="2"/>
  <c r="I117" i="2"/>
  <c r="I118" i="2"/>
  <c r="I119" i="2"/>
  <c r="I120" i="2"/>
  <c r="I121" i="2"/>
  <c r="I103" i="2"/>
  <c r="I122"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23" i="2"/>
  <c r="I156" i="2"/>
  <c r="I157" i="2"/>
  <c r="I158" i="2"/>
  <c r="I159" i="2"/>
  <c r="I160" i="2"/>
  <c r="I161" i="2"/>
  <c r="I162" i="2"/>
  <c r="I163" i="2"/>
  <c r="I164" i="2"/>
  <c r="I165" i="2"/>
  <c r="I166" i="2"/>
  <c r="I167" i="2"/>
  <c r="I168" i="2"/>
  <c r="I169" i="2"/>
  <c r="I170" i="2"/>
  <c r="I171" i="2"/>
  <c r="I172" i="2"/>
  <c r="I173" i="2"/>
  <c r="I174" i="2"/>
  <c r="I175" i="2"/>
  <c r="I177" i="2"/>
  <c r="I179" i="2"/>
  <c r="I180" i="2"/>
  <c r="I181" i="2"/>
  <c r="I182" i="2"/>
  <c r="I183" i="2"/>
  <c r="I184" i="2"/>
  <c r="I185" i="2"/>
  <c r="I186" i="2"/>
  <c r="I187" i="2"/>
  <c r="I188" i="2"/>
  <c r="I189" i="2"/>
  <c r="I190" i="2"/>
  <c r="I191" i="2"/>
  <c r="I192" i="2"/>
  <c r="I193" i="2"/>
  <c r="I194" i="2"/>
  <c r="I195" i="2"/>
  <c r="I196" i="2"/>
  <c r="I197" i="2"/>
  <c r="I198" i="2"/>
  <c r="I199" i="2"/>
  <c r="I200" i="2"/>
  <c r="I201" i="2"/>
  <c r="I202" i="2"/>
  <c r="I203" i="2"/>
  <c r="I204" i="2"/>
  <c r="I205" i="2"/>
  <c r="I206" i="2"/>
  <c r="I207" i="2"/>
  <c r="I208" i="2"/>
  <c r="I209" i="2"/>
  <c r="I210" i="2"/>
  <c r="I211" i="2"/>
  <c r="I212" i="2"/>
  <c r="I213" i="2"/>
  <c r="I214" i="2"/>
  <c r="I215" i="2"/>
  <c r="I216" i="2"/>
  <c r="I217" i="2"/>
  <c r="I218" i="2"/>
  <c r="I219" i="2"/>
  <c r="I220" i="2"/>
  <c r="I221" i="2"/>
  <c r="I222" i="2"/>
  <c r="I223" i="2"/>
  <c r="I224" i="2"/>
  <c r="I225" i="2"/>
  <c r="I226" i="2"/>
  <c r="I227" i="2"/>
  <c r="I228" i="2"/>
  <c r="I229" i="2"/>
  <c r="I230" i="2"/>
  <c r="I178" i="2"/>
  <c r="I231" i="2"/>
  <c r="I232" i="2"/>
  <c r="I233" i="2"/>
  <c r="I234" i="2"/>
  <c r="I235" i="2"/>
  <c r="I236" i="2"/>
  <c r="I237" i="2"/>
  <c r="I238" i="2"/>
  <c r="I239" i="2"/>
  <c r="I240" i="2"/>
  <c r="I241" i="2"/>
  <c r="I242" i="2"/>
  <c r="I243" i="2"/>
  <c r="I244" i="2"/>
  <c r="I245" i="2"/>
  <c r="I246" i="2"/>
  <c r="I247" i="2"/>
  <c r="I248" i="2"/>
  <c r="I249" i="2"/>
  <c r="I250" i="2"/>
  <c r="I251" i="2"/>
  <c r="I252" i="2"/>
  <c r="I253" i="2"/>
  <c r="I254" i="2"/>
  <c r="I255" i="2"/>
  <c r="I256" i="2"/>
  <c r="I257" i="2"/>
  <c r="I258" i="2"/>
  <c r="I259" i="2"/>
  <c r="I260" i="2"/>
  <c r="I261" i="2"/>
  <c r="I262" i="2"/>
  <c r="I263" i="2"/>
  <c r="I264" i="2"/>
  <c r="I265" i="2"/>
  <c r="I266" i="2"/>
  <c r="I267" i="2"/>
  <c r="I268" i="2"/>
  <c r="I269" i="2"/>
  <c r="I270" i="2"/>
  <c r="I271" i="2"/>
  <c r="I272" i="2"/>
  <c r="I273" i="2"/>
  <c r="I274" i="2"/>
  <c r="I275" i="2"/>
  <c r="I276" i="2"/>
  <c r="I277" i="2"/>
  <c r="I278" i="2"/>
  <c r="I279" i="2"/>
  <c r="I280" i="2"/>
  <c r="I281" i="2"/>
  <c r="I282" i="2"/>
  <c r="I283" i="2"/>
  <c r="I284" i="2"/>
  <c r="I285" i="2"/>
  <c r="I286" i="2"/>
  <c r="I287" i="2"/>
  <c r="I288" i="2"/>
  <c r="I289" i="2"/>
  <c r="I290" i="2"/>
  <c r="I291" i="2"/>
  <c r="I292" i="2"/>
  <c r="I293" i="2"/>
  <c r="I294" i="2"/>
  <c r="I295" i="2"/>
  <c r="I296" i="2"/>
  <c r="I297" i="2"/>
  <c r="I298" i="2"/>
  <c r="I299" i="2"/>
  <c r="I300" i="2"/>
  <c r="I301" i="2"/>
  <c r="I302" i="2"/>
  <c r="I303" i="2"/>
  <c r="I304" i="2"/>
  <c r="I305" i="2"/>
  <c r="I306" i="2"/>
  <c r="I308" i="2"/>
  <c r="I310" i="2"/>
  <c r="I311" i="2"/>
  <c r="I307" i="2"/>
  <c r="I309" i="2"/>
  <c r="I312" i="2"/>
  <c r="I313" i="2"/>
  <c r="I314" i="2"/>
  <c r="I315" i="2"/>
  <c r="I316" i="2"/>
  <c r="I317" i="2"/>
  <c r="I318" i="2"/>
  <c r="I319" i="2"/>
  <c r="I320" i="2"/>
  <c r="I321" i="2"/>
  <c r="I322" i="2"/>
  <c r="I323" i="2"/>
  <c r="I324" i="2"/>
  <c r="I325" i="2"/>
  <c r="I326" i="2"/>
  <c r="I327" i="2"/>
  <c r="I328" i="2"/>
  <c r="I329" i="2"/>
  <c r="I330" i="2"/>
  <c r="I331" i="2"/>
  <c r="I332" i="2"/>
  <c r="I333" i="2"/>
  <c r="I334" i="2"/>
  <c r="I335" i="2"/>
  <c r="I336" i="2"/>
  <c r="I337" i="2"/>
  <c r="I338" i="2"/>
  <c r="I340" i="2"/>
  <c r="I339" i="2"/>
  <c r="I341" i="2"/>
  <c r="I342" i="2"/>
  <c r="I343" i="2"/>
  <c r="I344" i="2"/>
  <c r="I345" i="2"/>
  <c r="I346" i="2"/>
  <c r="I347" i="2"/>
  <c r="I348" i="2"/>
  <c r="I349" i="2"/>
  <c r="I350" i="2"/>
  <c r="I351" i="2"/>
  <c r="I352" i="2"/>
  <c r="I353" i="2"/>
  <c r="I356" i="2"/>
  <c r="I354" i="2"/>
  <c r="I355" i="2"/>
  <c r="I357" i="2"/>
  <c r="I358" i="2"/>
  <c r="I359" i="2"/>
  <c r="I360" i="2"/>
  <c r="I361" i="2"/>
  <c r="I362" i="2"/>
  <c r="I363" i="2"/>
  <c r="I364" i="2"/>
  <c r="I365" i="2"/>
  <c r="I366" i="2"/>
  <c r="I367" i="2"/>
  <c r="I368" i="2"/>
  <c r="I369" i="2"/>
  <c r="I370" i="2"/>
  <c r="I371" i="2"/>
  <c r="I372" i="2"/>
  <c r="I373" i="2"/>
  <c r="I374" i="2"/>
  <c r="I375" i="2"/>
  <c r="I376" i="2"/>
  <c r="I377" i="2"/>
  <c r="I378" i="2"/>
  <c r="I379" i="2"/>
  <c r="I380" i="2"/>
  <c r="I381" i="2"/>
  <c r="I382" i="2"/>
  <c r="I383" i="2"/>
  <c r="I384" i="2"/>
  <c r="I385" i="2"/>
  <c r="I386" i="2"/>
  <c r="I387" i="2"/>
  <c r="I388" i="2"/>
  <c r="I389" i="2"/>
  <c r="I390" i="2"/>
  <c r="I391" i="2"/>
  <c r="I392" i="2"/>
  <c r="I393" i="2"/>
  <c r="I394" i="2"/>
  <c r="I395" i="2"/>
  <c r="I396" i="2"/>
  <c r="I397" i="2"/>
  <c r="I398" i="2"/>
  <c r="I399" i="2"/>
  <c r="I400" i="2"/>
  <c r="I401" i="2"/>
  <c r="I402" i="2"/>
  <c r="I403" i="2"/>
  <c r="I404" i="2"/>
  <c r="I405" i="2"/>
  <c r="I406" i="2"/>
  <c r="I407" i="2"/>
  <c r="I408" i="2"/>
  <c r="I410" i="2"/>
  <c r="I411" i="2"/>
  <c r="I412" i="2"/>
  <c r="I414" i="2"/>
  <c r="I415" i="2"/>
  <c r="I416" i="2"/>
  <c r="I413" i="2"/>
  <c r="I417" i="2"/>
  <c r="I418" i="2"/>
  <c r="I419" i="2"/>
  <c r="I420" i="2"/>
  <c r="I421" i="2"/>
  <c r="I422" i="2"/>
  <c r="I423" i="2"/>
  <c r="I424" i="2"/>
  <c r="I425" i="2"/>
  <c r="I426" i="2"/>
  <c r="I427" i="2"/>
  <c r="I428" i="2"/>
  <c r="I429" i="2"/>
  <c r="I430" i="2"/>
  <c r="I431" i="2"/>
  <c r="I432" i="2"/>
  <c r="I433" i="2"/>
  <c r="I434" i="2"/>
  <c r="I435" i="2"/>
  <c r="I436" i="2"/>
  <c r="I437" i="2"/>
  <c r="I438" i="2"/>
  <c r="I439" i="2"/>
  <c r="I440" i="2"/>
  <c r="I441" i="2"/>
  <c r="I442" i="2"/>
  <c r="I443" i="2"/>
  <c r="I444" i="2"/>
  <c r="I445" i="2"/>
  <c r="I446" i="2"/>
  <c r="I447" i="2"/>
  <c r="I448" i="2"/>
  <c r="I449" i="2"/>
  <c r="I450" i="2"/>
  <c r="I451" i="2"/>
  <c r="I452" i="2"/>
  <c r="I453" i="2"/>
  <c r="I454" i="2"/>
  <c r="I455" i="2"/>
  <c r="I456" i="2"/>
  <c r="I457" i="2"/>
  <c r="I458" i="2"/>
  <c r="I459" i="2"/>
  <c r="I460" i="2"/>
  <c r="I461" i="2"/>
  <c r="I462" i="2"/>
  <c r="I463" i="2"/>
  <c r="I464" i="2"/>
  <c r="I465" i="2"/>
  <c r="I466" i="2"/>
  <c r="I467" i="2"/>
  <c r="I468" i="2"/>
  <c r="I469" i="2"/>
  <c r="I470" i="2"/>
  <c r="I471" i="2"/>
  <c r="I472" i="2"/>
  <c r="I473" i="2"/>
  <c r="I474" i="2"/>
  <c r="I475" i="2"/>
  <c r="I476" i="2"/>
  <c r="I477" i="2"/>
  <c r="I478" i="2"/>
  <c r="I479" i="2"/>
  <c r="I480" i="2"/>
  <c r="I481" i="2"/>
  <c r="I482" i="2"/>
  <c r="I483" i="2"/>
  <c r="I484" i="2"/>
  <c r="I485" i="2"/>
  <c r="I486" i="2"/>
  <c r="I487" i="2"/>
  <c r="I488" i="2"/>
  <c r="I489" i="2"/>
  <c r="I490" i="2"/>
  <c r="I491" i="2"/>
  <c r="I492" i="2"/>
  <c r="I493" i="2"/>
  <c r="I494" i="2"/>
  <c r="I495" i="2"/>
  <c r="I496" i="2"/>
  <c r="I497" i="2"/>
  <c r="I498" i="2"/>
  <c r="I499" i="2"/>
  <c r="I500" i="2"/>
  <c r="I502" i="2"/>
  <c r="I503" i="2"/>
  <c r="I504" i="2"/>
  <c r="I505" i="2"/>
  <c r="I506" i="2"/>
  <c r="I507" i="2"/>
  <c r="I508" i="2"/>
  <c r="I509" i="2"/>
  <c r="I510" i="2"/>
  <c r="I511" i="2"/>
  <c r="I512" i="2"/>
  <c r="I513" i="2"/>
  <c r="I514" i="2"/>
  <c r="I515" i="2"/>
  <c r="I516" i="2"/>
  <c r="I501" i="2"/>
  <c r="I523" i="2"/>
  <c r="I524" i="2"/>
  <c r="I525" i="2"/>
  <c r="I517" i="2"/>
  <c r="I518" i="2"/>
  <c r="I519" i="2"/>
  <c r="I520" i="2"/>
  <c r="I521" i="2"/>
  <c r="I527" i="2"/>
  <c r="I528" i="2"/>
  <c r="I529" i="2"/>
  <c r="I530" i="2"/>
  <c r="I531" i="2"/>
  <c r="I532" i="2"/>
  <c r="I533" i="2"/>
  <c r="I534" i="2"/>
  <c r="I535" i="2"/>
  <c r="I536" i="2"/>
  <c r="I537" i="2"/>
  <c r="I538" i="2"/>
  <c r="I539" i="2"/>
  <c r="I540" i="2"/>
  <c r="I541" i="2"/>
  <c r="I542" i="2"/>
  <c r="I543" i="2"/>
  <c r="I544" i="2"/>
  <c r="I545" i="2"/>
  <c r="I546" i="2"/>
  <c r="I547" i="2"/>
  <c r="I548" i="2"/>
  <c r="I549" i="2"/>
  <c r="I550" i="2"/>
  <c r="I551" i="2"/>
  <c r="I552" i="2"/>
  <c r="I553" i="2"/>
  <c r="I554" i="2"/>
  <c r="I555" i="2"/>
  <c r="I556" i="2"/>
  <c r="I557" i="2"/>
  <c r="I558" i="2"/>
  <c r="I559" i="2"/>
  <c r="I560" i="2"/>
  <c r="I561" i="2"/>
  <c r="I562" i="2"/>
  <c r="I563" i="2"/>
  <c r="I564" i="2"/>
  <c r="I565" i="2"/>
  <c r="I566" i="2"/>
  <c r="I567" i="2"/>
  <c r="I568" i="2"/>
  <c r="I569" i="2"/>
  <c r="I570" i="2"/>
  <c r="I571" i="2"/>
  <c r="I572" i="2"/>
  <c r="I573" i="2"/>
  <c r="I574" i="2"/>
  <c r="I575" i="2"/>
  <c r="I576" i="2"/>
  <c r="I577" i="2"/>
  <c r="I526" i="2"/>
  <c r="I176" i="2"/>
  <c r="I409" i="2"/>
  <c r="I522" i="2"/>
  <c r="I2" i="2"/>
  <c r="H3" i="2"/>
  <c r="H4" i="2"/>
  <c r="H5" i="2"/>
  <c r="H6" i="2"/>
  <c r="H7" i="2"/>
  <c r="H8" i="2"/>
  <c r="H9" i="2"/>
  <c r="H10" i="2"/>
  <c r="H11" i="2"/>
  <c r="H13" i="2"/>
  <c r="H12" i="2"/>
  <c r="H14" i="2"/>
  <c r="H15" i="2"/>
  <c r="H22" i="2"/>
  <c r="H19" i="2"/>
  <c r="H16" i="2"/>
  <c r="H17" i="2"/>
  <c r="H18" i="2"/>
  <c r="H20" i="2"/>
  <c r="H21" i="2"/>
  <c r="H23" i="2"/>
  <c r="H24" i="2"/>
  <c r="H26" i="2"/>
  <c r="H27" i="2"/>
  <c r="H28" i="2"/>
  <c r="H29" i="2"/>
  <c r="H30" i="2"/>
  <c r="H31" i="2"/>
  <c r="H32" i="2"/>
  <c r="H33" i="2"/>
  <c r="H34" i="2"/>
  <c r="H35" i="2"/>
  <c r="H36" i="2"/>
  <c r="H37" i="2"/>
  <c r="H38" i="2"/>
  <c r="H39" i="2"/>
  <c r="H40" i="2"/>
  <c r="H41" i="2"/>
  <c r="H42" i="2"/>
  <c r="H25" i="2"/>
  <c r="H43" i="2"/>
  <c r="H44" i="2"/>
  <c r="H45" i="2"/>
  <c r="H46" i="2"/>
  <c r="H47" i="2"/>
  <c r="H48" i="2"/>
  <c r="H49" i="2"/>
  <c r="H50" i="2"/>
  <c r="H51" i="2"/>
  <c r="H52" i="2"/>
  <c r="H53" i="2"/>
  <c r="H54" i="2"/>
  <c r="H55" i="2"/>
  <c r="H56" i="2"/>
  <c r="H57" i="2"/>
  <c r="H58" i="2"/>
  <c r="H59" i="2"/>
  <c r="H60" i="2"/>
  <c r="H61" i="2"/>
  <c r="H62" i="2"/>
  <c r="H63" i="2"/>
  <c r="H64" i="2"/>
  <c r="H66" i="2"/>
  <c r="H67" i="2"/>
  <c r="H68" i="2"/>
  <c r="H69" i="2"/>
  <c r="H70" i="2"/>
  <c r="H71" i="2"/>
  <c r="H72" i="2"/>
  <c r="H73" i="2"/>
  <c r="H74" i="2"/>
  <c r="H75" i="2"/>
  <c r="H76" i="2"/>
  <c r="H77" i="2"/>
  <c r="H78" i="2"/>
  <c r="H79" i="2"/>
  <c r="H80" i="2"/>
  <c r="H81" i="2"/>
  <c r="H82" i="2"/>
  <c r="H83" i="2"/>
  <c r="H84" i="2"/>
  <c r="H85" i="2"/>
  <c r="H86" i="2"/>
  <c r="H87" i="2"/>
  <c r="H65" i="2"/>
  <c r="H88" i="2"/>
  <c r="H89" i="2"/>
  <c r="H90" i="2"/>
  <c r="H91" i="2"/>
  <c r="H92" i="2"/>
  <c r="H93" i="2"/>
  <c r="H94" i="2"/>
  <c r="H95" i="2"/>
  <c r="H96" i="2"/>
  <c r="H97" i="2"/>
  <c r="H98" i="2"/>
  <c r="H99" i="2"/>
  <c r="H100" i="2"/>
  <c r="H101" i="2"/>
  <c r="H102" i="2"/>
  <c r="H104" i="2"/>
  <c r="H105" i="2"/>
  <c r="H106" i="2"/>
  <c r="H107" i="2"/>
  <c r="H108" i="2"/>
  <c r="H109" i="2"/>
  <c r="H110" i="2"/>
  <c r="H111" i="2"/>
  <c r="H112" i="2"/>
  <c r="H113" i="2"/>
  <c r="H114" i="2"/>
  <c r="H115" i="2"/>
  <c r="H116" i="2"/>
  <c r="H117" i="2"/>
  <c r="H118" i="2"/>
  <c r="H119" i="2"/>
  <c r="H120" i="2"/>
  <c r="H121" i="2"/>
  <c r="H103" i="2"/>
  <c r="H122"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23" i="2"/>
  <c r="H156" i="2"/>
  <c r="H157" i="2"/>
  <c r="H158" i="2"/>
  <c r="H159" i="2"/>
  <c r="H160" i="2"/>
  <c r="H161" i="2"/>
  <c r="H162" i="2"/>
  <c r="H163" i="2"/>
  <c r="H164" i="2"/>
  <c r="H165" i="2"/>
  <c r="H166" i="2"/>
  <c r="H167" i="2"/>
  <c r="H168" i="2"/>
  <c r="H169" i="2"/>
  <c r="H170" i="2"/>
  <c r="H171" i="2"/>
  <c r="H172" i="2"/>
  <c r="H173" i="2"/>
  <c r="H174" i="2"/>
  <c r="H175" i="2"/>
  <c r="H177"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178"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8" i="2"/>
  <c r="H310" i="2"/>
  <c r="H311" i="2"/>
  <c r="H307" i="2"/>
  <c r="H309"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40" i="2"/>
  <c r="H339" i="2"/>
  <c r="H341" i="2"/>
  <c r="H342" i="2"/>
  <c r="H343" i="2"/>
  <c r="H344" i="2"/>
  <c r="H345" i="2"/>
  <c r="H346" i="2"/>
  <c r="H347" i="2"/>
  <c r="H348" i="2"/>
  <c r="H349" i="2"/>
  <c r="H350" i="2"/>
  <c r="H351" i="2"/>
  <c r="H352" i="2"/>
  <c r="H353" i="2"/>
  <c r="H356" i="2"/>
  <c r="H354" i="2"/>
  <c r="H355"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10" i="2"/>
  <c r="H411" i="2"/>
  <c r="H412" i="2"/>
  <c r="H414" i="2"/>
  <c r="H415" i="2"/>
  <c r="H416" i="2"/>
  <c r="H413" i="2"/>
  <c r="H417" i="2"/>
  <c r="H418" i="2"/>
  <c r="H419" i="2"/>
  <c r="H420" i="2"/>
  <c r="H421" i="2"/>
  <c r="H422" i="2"/>
  <c r="H423" i="2"/>
  <c r="H424" i="2"/>
  <c r="H425" i="2"/>
  <c r="H426" i="2"/>
  <c r="H427" i="2"/>
  <c r="H428" i="2"/>
  <c r="H429" i="2"/>
  <c r="H430" i="2"/>
  <c r="H431" i="2"/>
  <c r="H432" i="2"/>
  <c r="H433" i="2"/>
  <c r="H434" i="2"/>
  <c r="H435" i="2"/>
  <c r="H436" i="2"/>
  <c r="H437" i="2"/>
  <c r="H438" i="2"/>
  <c r="H439" i="2"/>
  <c r="H440" i="2"/>
  <c r="H441" i="2"/>
  <c r="H442" i="2"/>
  <c r="H443" i="2"/>
  <c r="H444" i="2"/>
  <c r="H445" i="2"/>
  <c r="H446" i="2"/>
  <c r="H447" i="2"/>
  <c r="H448" i="2"/>
  <c r="H449" i="2"/>
  <c r="H450" i="2"/>
  <c r="H451" i="2"/>
  <c r="H452" i="2"/>
  <c r="H453"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2" i="2"/>
  <c r="H503" i="2"/>
  <c r="H504" i="2"/>
  <c r="H505" i="2"/>
  <c r="H506" i="2"/>
  <c r="H507" i="2"/>
  <c r="H508" i="2"/>
  <c r="H509" i="2"/>
  <c r="H510" i="2"/>
  <c r="H511" i="2"/>
  <c r="H512" i="2"/>
  <c r="H513" i="2"/>
  <c r="H514" i="2"/>
  <c r="H515" i="2"/>
  <c r="H516" i="2"/>
  <c r="H501" i="2"/>
  <c r="H523" i="2"/>
  <c r="H524" i="2"/>
  <c r="H525" i="2"/>
  <c r="H517" i="2"/>
  <c r="H518" i="2"/>
  <c r="H519" i="2"/>
  <c r="H520" i="2"/>
  <c r="H521" i="2"/>
  <c r="H527" i="2"/>
  <c r="H528" i="2"/>
  <c r="H529" i="2"/>
  <c r="H530" i="2"/>
  <c r="H531" i="2"/>
  <c r="H532" i="2"/>
  <c r="H533" i="2"/>
  <c r="H534" i="2"/>
  <c r="H535" i="2"/>
  <c r="H536" i="2"/>
  <c r="H537" i="2"/>
  <c r="H538" i="2"/>
  <c r="H539" i="2"/>
  <c r="H540" i="2"/>
  <c r="H541" i="2"/>
  <c r="H542" i="2"/>
  <c r="H543" i="2"/>
  <c r="H544" i="2"/>
  <c r="H545" i="2"/>
  <c r="H546" i="2"/>
  <c r="H547" i="2"/>
  <c r="H548" i="2"/>
  <c r="H549" i="2"/>
  <c r="H550" i="2"/>
  <c r="H551" i="2"/>
  <c r="H552" i="2"/>
  <c r="H553" i="2"/>
  <c r="H554" i="2"/>
  <c r="H555" i="2"/>
  <c r="H556" i="2"/>
  <c r="H557" i="2"/>
  <c r="H558" i="2"/>
  <c r="H559" i="2"/>
  <c r="H560" i="2"/>
  <c r="H561" i="2"/>
  <c r="H562" i="2"/>
  <c r="H563" i="2"/>
  <c r="H564" i="2"/>
  <c r="H565" i="2"/>
  <c r="H566" i="2"/>
  <c r="H567" i="2"/>
  <c r="H568" i="2"/>
  <c r="H569" i="2"/>
  <c r="H570" i="2"/>
  <c r="H571" i="2"/>
  <c r="H572" i="2"/>
  <c r="H573" i="2"/>
  <c r="H574" i="2"/>
  <c r="H575" i="2"/>
  <c r="H576" i="2"/>
  <c r="H577" i="2"/>
  <c r="H526" i="2"/>
  <c r="H176" i="2"/>
  <c r="H409" i="2"/>
  <c r="H522" i="2"/>
  <c r="H2" i="2"/>
  <c r="G4" i="2"/>
  <c r="G5" i="2"/>
  <c r="G6" i="2"/>
  <c r="G7" i="2"/>
  <c r="G8" i="2"/>
  <c r="G9" i="2"/>
  <c r="G10" i="2"/>
  <c r="G11" i="2"/>
  <c r="G13" i="2"/>
  <c r="G12" i="2"/>
  <c r="G14" i="2"/>
  <c r="G15" i="2"/>
  <c r="G22" i="2"/>
  <c r="G19" i="2"/>
  <c r="G16" i="2"/>
  <c r="G17" i="2"/>
  <c r="G18" i="2"/>
  <c r="G20" i="2"/>
  <c r="G21" i="2"/>
  <c r="G23" i="2"/>
  <c r="G24" i="2"/>
  <c r="G26" i="2"/>
  <c r="G27" i="2"/>
  <c r="G28" i="2"/>
  <c r="G29" i="2"/>
  <c r="G30" i="2"/>
  <c r="G31" i="2"/>
  <c r="G32" i="2"/>
  <c r="G33" i="2"/>
  <c r="G34" i="2"/>
  <c r="G35" i="2"/>
  <c r="G36" i="2"/>
  <c r="G37" i="2"/>
  <c r="G38" i="2"/>
  <c r="G39" i="2"/>
  <c r="G40" i="2"/>
  <c r="G41" i="2"/>
  <c r="G42" i="2"/>
  <c r="G25" i="2"/>
  <c r="G43" i="2"/>
  <c r="G44" i="2"/>
  <c r="G45" i="2"/>
  <c r="G46" i="2"/>
  <c r="G47" i="2"/>
  <c r="G48" i="2"/>
  <c r="G49" i="2"/>
  <c r="G50" i="2"/>
  <c r="G51" i="2"/>
  <c r="G52" i="2"/>
  <c r="G53" i="2"/>
  <c r="G54" i="2"/>
  <c r="G55" i="2"/>
  <c r="G56" i="2"/>
  <c r="G57" i="2"/>
  <c r="G58" i="2"/>
  <c r="G59" i="2"/>
  <c r="G60" i="2"/>
  <c r="G61" i="2"/>
  <c r="G62" i="2"/>
  <c r="G63" i="2"/>
  <c r="G64" i="2"/>
  <c r="G66" i="2"/>
  <c r="G67" i="2"/>
  <c r="G68" i="2"/>
  <c r="G69" i="2"/>
  <c r="G70" i="2"/>
  <c r="G71" i="2"/>
  <c r="G72" i="2"/>
  <c r="G73" i="2"/>
  <c r="G74" i="2"/>
  <c r="G75" i="2"/>
  <c r="G76" i="2"/>
  <c r="G77" i="2"/>
  <c r="G78" i="2"/>
  <c r="G79" i="2"/>
  <c r="G80" i="2"/>
  <c r="G81" i="2"/>
  <c r="G82" i="2"/>
  <c r="G83" i="2"/>
  <c r="G84" i="2"/>
  <c r="G85" i="2"/>
  <c r="G86" i="2"/>
  <c r="G87" i="2"/>
  <c r="G65" i="2"/>
  <c r="G88" i="2"/>
  <c r="G89" i="2"/>
  <c r="G90" i="2"/>
  <c r="G91" i="2"/>
  <c r="G92" i="2"/>
  <c r="G93" i="2"/>
  <c r="G94" i="2"/>
  <c r="G95" i="2"/>
  <c r="G96" i="2"/>
  <c r="G97" i="2"/>
  <c r="G98" i="2"/>
  <c r="G99" i="2"/>
  <c r="G100" i="2"/>
  <c r="G101" i="2"/>
  <c r="G102" i="2"/>
  <c r="G104" i="2"/>
  <c r="G105" i="2"/>
  <c r="G106" i="2"/>
  <c r="G107" i="2"/>
  <c r="G108" i="2"/>
  <c r="G109" i="2"/>
  <c r="G110" i="2"/>
  <c r="G111" i="2"/>
  <c r="G112" i="2"/>
  <c r="G113" i="2"/>
  <c r="G114" i="2"/>
  <c r="G115" i="2"/>
  <c r="G116" i="2"/>
  <c r="G117" i="2"/>
  <c r="G118" i="2"/>
  <c r="G119" i="2"/>
  <c r="G120" i="2"/>
  <c r="G121" i="2"/>
  <c r="G103" i="2"/>
  <c r="G122"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23" i="2"/>
  <c r="G156" i="2"/>
  <c r="G157" i="2"/>
  <c r="G158" i="2"/>
  <c r="G159" i="2"/>
  <c r="G160" i="2"/>
  <c r="G161" i="2"/>
  <c r="G162" i="2"/>
  <c r="G163" i="2"/>
  <c r="G164" i="2"/>
  <c r="G165" i="2"/>
  <c r="G166" i="2"/>
  <c r="G167" i="2"/>
  <c r="G168" i="2"/>
  <c r="G169" i="2"/>
  <c r="G170" i="2"/>
  <c r="G171" i="2"/>
  <c r="G172" i="2"/>
  <c r="G173" i="2"/>
  <c r="G174" i="2"/>
  <c r="G175" i="2"/>
  <c r="G177"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178"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8" i="2"/>
  <c r="G310" i="2"/>
  <c r="G311" i="2"/>
  <c r="G307" i="2"/>
  <c r="G309" i="2"/>
  <c r="G312" i="2"/>
  <c r="G313" i="2"/>
  <c r="G314" i="2"/>
  <c r="G315" i="2"/>
  <c r="G316" i="2"/>
  <c r="G317" i="2"/>
  <c r="G318" i="2"/>
  <c r="G319" i="2"/>
  <c r="G320" i="2"/>
  <c r="G321" i="2"/>
  <c r="G322" i="2"/>
  <c r="G323" i="2"/>
  <c r="G324" i="2"/>
  <c r="G325" i="2"/>
  <c r="G326" i="2"/>
  <c r="G327" i="2"/>
  <c r="G328" i="2"/>
  <c r="G329" i="2"/>
  <c r="G330" i="2"/>
  <c r="G331" i="2"/>
  <c r="G332" i="2"/>
  <c r="G333" i="2"/>
  <c r="G334" i="2"/>
  <c r="G335" i="2"/>
  <c r="G336" i="2"/>
  <c r="G337" i="2"/>
  <c r="G338" i="2"/>
  <c r="G340" i="2"/>
  <c r="G339" i="2"/>
  <c r="G341" i="2"/>
  <c r="G342" i="2"/>
  <c r="G343" i="2"/>
  <c r="G344" i="2"/>
  <c r="G345" i="2"/>
  <c r="G346" i="2"/>
  <c r="G347" i="2"/>
  <c r="G348" i="2"/>
  <c r="G349" i="2"/>
  <c r="G350" i="2"/>
  <c r="G351" i="2"/>
  <c r="G352" i="2"/>
  <c r="G353" i="2"/>
  <c r="G356" i="2"/>
  <c r="G354" i="2"/>
  <c r="G355" i="2"/>
  <c r="G357" i="2"/>
  <c r="G358" i="2"/>
  <c r="G359" i="2"/>
  <c r="G360" i="2"/>
  <c r="G361" i="2"/>
  <c r="G362" i="2"/>
  <c r="G363" i="2"/>
  <c r="G364" i="2"/>
  <c r="G365" i="2"/>
  <c r="G366" i="2"/>
  <c r="G367" i="2"/>
  <c r="G368" i="2"/>
  <c r="G369" i="2"/>
  <c r="G370" i="2"/>
  <c r="G371" i="2"/>
  <c r="G372" i="2"/>
  <c r="G373" i="2"/>
  <c r="G374" i="2"/>
  <c r="G375" i="2"/>
  <c r="G376" i="2"/>
  <c r="G377" i="2"/>
  <c r="G378" i="2"/>
  <c r="G379" i="2"/>
  <c r="G380" i="2"/>
  <c r="G381" i="2"/>
  <c r="G382" i="2"/>
  <c r="G383" i="2"/>
  <c r="G384" i="2"/>
  <c r="G385" i="2"/>
  <c r="G386" i="2"/>
  <c r="G387" i="2"/>
  <c r="G388" i="2"/>
  <c r="G389" i="2"/>
  <c r="G390" i="2"/>
  <c r="G391" i="2"/>
  <c r="G392" i="2"/>
  <c r="G393" i="2"/>
  <c r="G394" i="2"/>
  <c r="G395" i="2"/>
  <c r="G396" i="2"/>
  <c r="G397" i="2"/>
  <c r="G398" i="2"/>
  <c r="G399" i="2"/>
  <c r="G400" i="2"/>
  <c r="G401" i="2"/>
  <c r="G402" i="2"/>
  <c r="G403" i="2"/>
  <c r="G404" i="2"/>
  <c r="G405" i="2"/>
  <c r="G406" i="2"/>
  <c r="G407" i="2"/>
  <c r="G408" i="2"/>
  <c r="G410" i="2"/>
  <c r="G411" i="2"/>
  <c r="G412" i="2"/>
  <c r="G414" i="2"/>
  <c r="G415" i="2"/>
  <c r="G416" i="2"/>
  <c r="G413" i="2"/>
  <c r="G417" i="2"/>
  <c r="G418" i="2"/>
  <c r="G419" i="2"/>
  <c r="G420" i="2"/>
  <c r="G421" i="2"/>
  <c r="G422" i="2"/>
  <c r="G423" i="2"/>
  <c r="G424" i="2"/>
  <c r="G425" i="2"/>
  <c r="G426" i="2"/>
  <c r="G427" i="2"/>
  <c r="G428" i="2"/>
  <c r="G429" i="2"/>
  <c r="G430" i="2"/>
  <c r="G431" i="2"/>
  <c r="G432" i="2"/>
  <c r="G433" i="2"/>
  <c r="G434" i="2"/>
  <c r="G435" i="2"/>
  <c r="G436" i="2"/>
  <c r="G437" i="2"/>
  <c r="G438" i="2"/>
  <c r="G439" i="2"/>
  <c r="G440" i="2"/>
  <c r="G441" i="2"/>
  <c r="G442" i="2"/>
  <c r="G443" i="2"/>
  <c r="G444" i="2"/>
  <c r="G445" i="2"/>
  <c r="G446" i="2"/>
  <c r="G447" i="2"/>
  <c r="G448" i="2"/>
  <c r="G449" i="2"/>
  <c r="G450" i="2"/>
  <c r="G451" i="2"/>
  <c r="G452" i="2"/>
  <c r="G453" i="2"/>
  <c r="G454" i="2"/>
  <c r="G455" i="2"/>
  <c r="G456" i="2"/>
  <c r="G457" i="2"/>
  <c r="G458" i="2"/>
  <c r="G459" i="2"/>
  <c r="G460" i="2"/>
  <c r="G461" i="2"/>
  <c r="G462" i="2"/>
  <c r="G463" i="2"/>
  <c r="G464" i="2"/>
  <c r="G465" i="2"/>
  <c r="G466" i="2"/>
  <c r="G467" i="2"/>
  <c r="G468" i="2"/>
  <c r="G469" i="2"/>
  <c r="G470" i="2"/>
  <c r="G471" i="2"/>
  <c r="G472" i="2"/>
  <c r="G473" i="2"/>
  <c r="G474" i="2"/>
  <c r="G475" i="2"/>
  <c r="G476" i="2"/>
  <c r="G477" i="2"/>
  <c r="G478" i="2"/>
  <c r="G479" i="2"/>
  <c r="G480" i="2"/>
  <c r="G481" i="2"/>
  <c r="G482" i="2"/>
  <c r="G483" i="2"/>
  <c r="G484" i="2"/>
  <c r="G485" i="2"/>
  <c r="G486" i="2"/>
  <c r="G487" i="2"/>
  <c r="G488" i="2"/>
  <c r="G489" i="2"/>
  <c r="G490" i="2"/>
  <c r="G491" i="2"/>
  <c r="G492" i="2"/>
  <c r="G493" i="2"/>
  <c r="G494" i="2"/>
  <c r="G495" i="2"/>
  <c r="G496" i="2"/>
  <c r="G497" i="2"/>
  <c r="G498" i="2"/>
  <c r="G499" i="2"/>
  <c r="G500" i="2"/>
  <c r="G502" i="2"/>
  <c r="G503" i="2"/>
  <c r="G504" i="2"/>
  <c r="G505" i="2"/>
  <c r="G506" i="2"/>
  <c r="G507" i="2"/>
  <c r="G508" i="2"/>
  <c r="G509" i="2"/>
  <c r="G510" i="2"/>
  <c r="G511" i="2"/>
  <c r="G512" i="2"/>
  <c r="G513" i="2"/>
  <c r="G514" i="2"/>
  <c r="G515" i="2"/>
  <c r="G516" i="2"/>
  <c r="G501" i="2"/>
  <c r="G523" i="2"/>
  <c r="G524" i="2"/>
  <c r="G525" i="2"/>
  <c r="G517" i="2"/>
  <c r="G518" i="2"/>
  <c r="G519" i="2"/>
  <c r="G520" i="2"/>
  <c r="G521" i="2"/>
  <c r="G527" i="2"/>
  <c r="G528" i="2"/>
  <c r="G529" i="2"/>
  <c r="G530" i="2"/>
  <c r="G531" i="2"/>
  <c r="G532" i="2"/>
  <c r="G533" i="2"/>
  <c r="G534" i="2"/>
  <c r="G535" i="2"/>
  <c r="G536" i="2"/>
  <c r="G537" i="2"/>
  <c r="G538" i="2"/>
  <c r="G539" i="2"/>
  <c r="G540" i="2"/>
  <c r="G541" i="2"/>
  <c r="G542" i="2"/>
  <c r="G543" i="2"/>
  <c r="G544" i="2"/>
  <c r="G545" i="2"/>
  <c r="G546" i="2"/>
  <c r="G547" i="2"/>
  <c r="G548" i="2"/>
  <c r="G549" i="2"/>
  <c r="G550" i="2"/>
  <c r="G551" i="2"/>
  <c r="G552" i="2"/>
  <c r="G553" i="2"/>
  <c r="G554" i="2"/>
  <c r="G555" i="2"/>
  <c r="G556" i="2"/>
  <c r="G557" i="2"/>
  <c r="G558" i="2"/>
  <c r="G559" i="2"/>
  <c r="G560" i="2"/>
  <c r="G561" i="2"/>
  <c r="G562" i="2"/>
  <c r="G563" i="2"/>
  <c r="G564" i="2"/>
  <c r="G565" i="2"/>
  <c r="G566" i="2"/>
  <c r="G567" i="2"/>
  <c r="G568" i="2"/>
  <c r="G569" i="2"/>
  <c r="G570" i="2"/>
  <c r="G571" i="2"/>
  <c r="G572" i="2"/>
  <c r="G573" i="2"/>
  <c r="G574" i="2"/>
  <c r="G575" i="2"/>
  <c r="G576" i="2"/>
  <c r="G577" i="2"/>
  <c r="G526" i="2"/>
  <c r="G176" i="2"/>
  <c r="G409" i="2"/>
  <c r="G522" i="2"/>
  <c r="G3" i="2"/>
  <c r="G2" i="2"/>
  <c r="H9" i="1"/>
  <c r="E9" i="1" s="1"/>
  <c r="I25" i="1"/>
  <c r="I20" i="1"/>
  <c r="I19" i="1"/>
  <c r="I29" i="1"/>
  <c r="I28" i="1"/>
  <c r="I27" i="1"/>
  <c r="I26" i="1"/>
  <c r="I14" i="1"/>
  <c r="I15" i="1"/>
  <c r="I16" i="1"/>
  <c r="I17" i="1"/>
  <c r="I18" i="1"/>
  <c r="I13" i="1"/>
  <c r="I21" i="1" l="1"/>
  <c r="I30" i="1"/>
  <c r="I35" i="1" s="1"/>
  <c r="I47" i="1" s="1"/>
  <c r="I23" i="1" l="1"/>
  <c r="H22" i="1"/>
  <c r="E47" i="1"/>
  <c r="I41" i="1"/>
  <c r="I36" i="1"/>
  <c r="I37" i="1" l="1"/>
  <c r="I38" i="1" s="1"/>
  <c r="I39" i="1" s="1"/>
  <c r="I40" i="1" s="1"/>
  <c r="I44" i="1" l="1"/>
  <c r="I45" i="1" s="1"/>
  <c r="I48" i="1" s="1"/>
  <c r="I49" i="1" s="1"/>
  <c r="B50" i="1" s="1"/>
</calcChain>
</file>

<file path=xl/sharedStrings.xml><?xml version="1.0" encoding="utf-8"?>
<sst xmlns="http://schemas.openxmlformats.org/spreadsheetml/2006/main" count="2361" uniqueCount="752">
  <si>
    <t>GHVP-5 Form: Payment Standards and Rent Calculation</t>
  </si>
  <si>
    <t>FORM INSTRUCTIONS</t>
  </si>
  <si>
    <r>
      <t xml:space="preserve">Part One: </t>
    </r>
    <r>
      <rPr>
        <sz val="10"/>
        <color theme="1"/>
        <rFont val="Arial"/>
        <family val="2"/>
      </rPr>
      <t>Household Information</t>
    </r>
  </si>
  <si>
    <r>
      <rPr>
        <b/>
        <sz val="9"/>
        <color theme="1"/>
        <rFont val="Arial"/>
        <family val="2"/>
      </rPr>
      <t>1.</t>
    </r>
    <r>
      <rPr>
        <sz val="9"/>
        <color theme="1"/>
        <rFont val="Arial"/>
        <family val="2"/>
      </rPr>
      <t xml:space="preserve"> </t>
    </r>
    <r>
      <rPr>
        <b/>
        <sz val="9"/>
        <color theme="1"/>
        <rFont val="Arial"/>
        <family val="2"/>
      </rPr>
      <t xml:space="preserve">New Lease or Lease Renewal? </t>
    </r>
    <r>
      <rPr>
        <sz val="9"/>
        <color theme="1"/>
        <rFont val="Arial"/>
        <family val="2"/>
      </rPr>
      <t>This does not impact calculations.</t>
    </r>
  </si>
  <si>
    <r>
      <rPr>
        <b/>
        <sz val="9"/>
        <color theme="1"/>
        <rFont val="Arial"/>
        <family val="2"/>
      </rPr>
      <t>2.</t>
    </r>
    <r>
      <rPr>
        <sz val="9"/>
        <color theme="1"/>
        <rFont val="Arial"/>
        <family val="2"/>
      </rPr>
      <t xml:space="preserve"> </t>
    </r>
    <r>
      <rPr>
        <b/>
        <sz val="9"/>
        <color theme="1"/>
        <rFont val="Arial"/>
        <family val="2"/>
      </rPr>
      <t>County of Residence and ZIP Code: Identify the county location and the ZIP Code</t>
    </r>
    <r>
      <rPr>
        <sz val="9"/>
        <color theme="1"/>
        <rFont val="Arial"/>
        <family val="2"/>
      </rPr>
      <t xml:space="preserve"> for those counties with Small Area Fair Market Rents (SAFMRs). Refer to the table below for list of applicable counties.</t>
    </r>
  </si>
  <si>
    <t>The following counties have ZIP-Code specific Small Area Fair Market Rent (SAFMR) rates. Please ensure you identify the correct ZIP code for these counties. For counties where the applicable ZIP Code is not available, simply include the County name without a ZIP code. These will reflect the HUD Fair Market Rent (FMR) rates.</t>
  </si>
  <si>
    <t>Barrow</t>
  </si>
  <si>
    <t>Chatham</t>
  </si>
  <si>
    <t>Coweta</t>
  </si>
  <si>
    <t>Fayette</t>
  </si>
  <si>
    <t>Heard</t>
  </si>
  <si>
    <t>Newton</t>
  </si>
  <si>
    <t>Richmond</t>
  </si>
  <si>
    <t>Bartow</t>
  </si>
  <si>
    <t>Cherokee</t>
  </si>
  <si>
    <t>Dawson</t>
  </si>
  <si>
    <t>Forsyth</t>
  </si>
  <si>
    <t>Henry</t>
  </si>
  <si>
    <t>Paulding</t>
  </si>
  <si>
    <t>Rockdale</t>
  </si>
  <si>
    <t>Bibb</t>
  </si>
  <si>
    <t>Clayton</t>
  </si>
  <si>
    <t>Dekalb</t>
  </si>
  <si>
    <t>Fulton</t>
  </si>
  <si>
    <t>Jasper</t>
  </si>
  <si>
    <t>Pickens</t>
  </si>
  <si>
    <t>Spalding</t>
  </si>
  <si>
    <t>Carroll</t>
  </si>
  <si>
    <t>Cobb</t>
  </si>
  <si>
    <t>Douglas</t>
  </si>
  <si>
    <t>Gwinnett</t>
  </si>
  <si>
    <t>Muscogee</t>
  </si>
  <si>
    <t>Pike</t>
  </si>
  <si>
    <t>Walton</t>
  </si>
  <si>
    <r>
      <rPr>
        <b/>
        <sz val="9"/>
        <color theme="1"/>
        <rFont val="Arial"/>
        <family val="2"/>
      </rPr>
      <t>3.</t>
    </r>
    <r>
      <rPr>
        <sz val="9"/>
        <color theme="1"/>
        <rFont val="Arial"/>
        <family val="2"/>
      </rPr>
      <t xml:space="preserve"> </t>
    </r>
    <r>
      <rPr>
        <b/>
        <sz val="9"/>
        <color theme="1"/>
        <rFont val="Arial"/>
        <family val="2"/>
      </rPr>
      <t>Housing Size</t>
    </r>
    <r>
      <rPr>
        <sz val="9"/>
        <color theme="1"/>
        <rFont val="Arial"/>
        <family val="2"/>
      </rPr>
      <t>: Select the number of bed rooms. This should not exceed what was granted on the NTP.</t>
    </r>
  </si>
  <si>
    <r>
      <rPr>
        <b/>
        <sz val="9"/>
        <color theme="1"/>
        <rFont val="Arial"/>
        <family val="2"/>
      </rPr>
      <t>4.</t>
    </r>
    <r>
      <rPr>
        <sz val="9"/>
        <color theme="1"/>
        <rFont val="Arial"/>
        <family val="2"/>
      </rPr>
      <t xml:space="preserve"> </t>
    </r>
    <r>
      <rPr>
        <b/>
        <sz val="9"/>
        <color theme="1"/>
        <rFont val="Arial"/>
        <family val="2"/>
      </rPr>
      <t>Payment Standard</t>
    </r>
    <r>
      <rPr>
        <sz val="9"/>
        <color theme="1"/>
        <rFont val="Arial"/>
        <family val="2"/>
      </rPr>
      <t xml:space="preserve"> Calculation and Limits - The standard is based on location and housing size.</t>
    </r>
  </si>
  <si>
    <r>
      <rPr>
        <b/>
        <sz val="9"/>
        <color theme="1"/>
        <rFont val="Arial"/>
        <family val="2"/>
      </rPr>
      <t>5.</t>
    </r>
    <r>
      <rPr>
        <sz val="9"/>
        <color theme="1"/>
        <rFont val="Arial"/>
        <family val="2"/>
      </rPr>
      <t xml:space="preserve"> </t>
    </r>
    <r>
      <rPr>
        <b/>
        <sz val="9"/>
        <color theme="1"/>
        <rFont val="Arial"/>
        <family val="2"/>
      </rPr>
      <t>Household Members and Income:</t>
    </r>
    <r>
      <rPr>
        <sz val="9"/>
        <color theme="1"/>
        <rFont val="Arial"/>
        <family val="2"/>
      </rPr>
      <t xml:space="preserve"> Include their name, age, and any income.</t>
    </r>
  </si>
  <si>
    <r>
      <rPr>
        <b/>
        <sz val="9"/>
        <color theme="1"/>
        <rFont val="Arial"/>
        <family val="2"/>
      </rPr>
      <t>6.</t>
    </r>
    <r>
      <rPr>
        <sz val="9"/>
        <color theme="1"/>
        <rFont val="Arial"/>
        <family val="2"/>
      </rPr>
      <t xml:space="preserve"> </t>
    </r>
    <r>
      <rPr>
        <b/>
        <sz val="9"/>
        <color theme="1"/>
        <rFont val="Arial"/>
        <family val="2"/>
      </rPr>
      <t>Total Tenant Payment:</t>
    </r>
    <r>
      <rPr>
        <sz val="9"/>
        <color theme="1"/>
        <rFont val="Arial"/>
        <family val="2"/>
      </rPr>
      <t xml:space="preserve"> Households with income are expected to contribute 30% of their household income to pay for rent and utilities. The calculation indicates the minimum required household contribution.</t>
    </r>
  </si>
  <si>
    <r>
      <t>7. Utility Allowance Section</t>
    </r>
    <r>
      <rPr>
        <sz val="9"/>
        <color theme="1"/>
        <rFont val="Arial"/>
        <family val="2"/>
      </rPr>
      <t>: Identify which utility services the household will be responsible for paying.</t>
    </r>
  </si>
  <si>
    <t>When completing the form,  identify the utilities for which the tenant will be responsible in order to calculate the UA. The UA impacts the Gross Rent calculation and Income Burden calculation, so it is important to be accurate. As the UA increases, so does the rent burden. The complete UA schedule is listed below. Values increase based on housing size.</t>
  </si>
  <si>
    <t>GHVP UTILITY ALLOWANCE SCHEDULE</t>
  </si>
  <si>
    <t>Utility Type</t>
  </si>
  <si>
    <t>Efficiency</t>
  </si>
  <si>
    <t>One Bedroom</t>
  </si>
  <si>
    <t>Two Bedroom</t>
  </si>
  <si>
    <t>Three Bedroom</t>
  </si>
  <si>
    <t>Four Bedroom</t>
  </si>
  <si>
    <t>Five Bedroom</t>
  </si>
  <si>
    <t xml:space="preserve">Electricity  </t>
  </si>
  <si>
    <t>Gas (Heating or Cooking)</t>
  </si>
  <si>
    <t>Water</t>
  </si>
  <si>
    <t>Sewer</t>
  </si>
  <si>
    <t>Trash</t>
  </si>
  <si>
    <r>
      <rPr>
        <b/>
        <sz val="9"/>
        <color theme="1"/>
        <rFont val="Arial"/>
        <family val="2"/>
      </rPr>
      <t>8. Contract Rent:</t>
    </r>
    <r>
      <rPr>
        <sz val="9"/>
        <color theme="1"/>
        <rFont val="Arial"/>
        <family val="2"/>
      </rPr>
      <t xml:space="preserve"> Identify how much rent is listed on the lease as due to the property owner for the unit.</t>
    </r>
  </si>
  <si>
    <r>
      <t xml:space="preserve">Part Two: </t>
    </r>
    <r>
      <rPr>
        <sz val="9"/>
        <color theme="1"/>
        <rFont val="Arial"/>
        <family val="2"/>
      </rPr>
      <t>Program Calculations (Automated)</t>
    </r>
  </si>
  <si>
    <t>No action is required for this section. These calculations help with program determinations in Part Three.</t>
  </si>
  <si>
    <r>
      <t>When the explanation indicates "</t>
    </r>
    <r>
      <rPr>
        <i/>
        <sz val="9"/>
        <color theme="1"/>
        <rFont val="Arial"/>
        <family val="2"/>
      </rPr>
      <t>Lesser of</t>
    </r>
    <r>
      <rPr>
        <sz val="9"/>
        <color theme="1"/>
        <rFont val="Arial"/>
        <family val="2"/>
      </rPr>
      <t>," this means the calculation will use whichever of the two values is lower.</t>
    </r>
  </si>
  <si>
    <r>
      <t xml:space="preserve">Part Three: </t>
    </r>
    <r>
      <rPr>
        <sz val="9"/>
        <rFont val="Arial"/>
        <family val="2"/>
      </rPr>
      <t>GHVP Payment, Household Contribution, and Income Burden</t>
    </r>
  </si>
  <si>
    <t>Important program calculations that identify the rent share and whether housing meets GHVP program standards.</t>
  </si>
  <si>
    <r>
      <rPr>
        <b/>
        <sz val="9"/>
        <rFont val="Arial"/>
        <family val="2"/>
      </rPr>
      <t>16. GHVP Payment to Owner:</t>
    </r>
    <r>
      <rPr>
        <sz val="9"/>
        <rFont val="Arial"/>
        <family val="2"/>
      </rPr>
      <t xml:space="preserve"> The amount of rental support that GHVP will pay to the property owner.</t>
    </r>
  </si>
  <si>
    <r>
      <rPr>
        <b/>
        <sz val="9"/>
        <rFont val="Arial"/>
        <family val="2"/>
      </rPr>
      <t>17. Household Rent Contribution Responsibility:</t>
    </r>
    <r>
      <rPr>
        <sz val="9"/>
        <rFont val="Arial"/>
        <family val="2"/>
      </rPr>
      <t xml:space="preserve"> The amount the household will have to pay toward their rent.</t>
    </r>
  </si>
  <si>
    <r>
      <t xml:space="preserve">18. Percentage of Payment Standard: </t>
    </r>
    <r>
      <rPr>
        <sz val="9"/>
        <color theme="1"/>
        <rFont val="Arial"/>
        <family val="2"/>
      </rPr>
      <t xml:space="preserve">This identifes whether Rent + Utilities exceeds the Payment Standard. </t>
    </r>
  </si>
  <si>
    <t>Households with income may exceed the Payment Standard as long as their total contribution remains affordable. Households with zero income may not exceed the Payment Standard in order to avoid excessive financial burden.</t>
  </si>
  <si>
    <r>
      <t xml:space="preserve">19. Estimated Total Household Contribution: </t>
    </r>
    <r>
      <rPr>
        <sz val="9"/>
        <color theme="1"/>
        <rFont val="Arial"/>
        <family val="2"/>
      </rPr>
      <t>The total amount a household will pay toward rent and utilities.</t>
    </r>
  </si>
  <si>
    <r>
      <t xml:space="preserve">20. Percentage of Income Toward Rent and Utilities: </t>
    </r>
    <r>
      <rPr>
        <sz val="9"/>
        <color theme="1"/>
        <rFont val="Arial"/>
        <family val="2"/>
      </rPr>
      <t>Calculates the household income burden.</t>
    </r>
  </si>
  <si>
    <r>
      <rPr>
        <b/>
        <sz val="9"/>
        <color theme="1"/>
        <rFont val="Arial"/>
        <family val="2"/>
      </rPr>
      <t>New Leases</t>
    </r>
    <r>
      <rPr>
        <sz val="9"/>
        <color theme="1"/>
        <rFont val="Arial"/>
        <family val="2"/>
      </rPr>
      <t>: Total Family Contribution may not exceed 35% of the household income.</t>
    </r>
  </si>
  <si>
    <r>
      <rPr>
        <b/>
        <sz val="9"/>
        <color theme="1"/>
        <rFont val="Arial"/>
        <family val="2"/>
      </rPr>
      <t>Lease Renewals</t>
    </r>
    <r>
      <rPr>
        <sz val="9"/>
        <color theme="1"/>
        <rFont val="Arial"/>
        <family val="2"/>
      </rPr>
      <t xml:space="preserve">: Total Family Contribution may not exceed 40% of household income. </t>
    </r>
  </si>
  <si>
    <t>DBHDD seeks to maintain household affordability and facilitate GHVP clients' eventual transfer to federally-funded programs. DBHDD may at its sole discretion choose to approve individuals that exceed these limits when better alternatives are unavailable.</t>
  </si>
  <si>
    <r>
      <t xml:space="preserve">HOW TO PRINT ON ONE PAGE: </t>
    </r>
    <r>
      <rPr>
        <sz val="9"/>
        <color theme="1"/>
        <rFont val="Arial"/>
        <family val="2"/>
      </rPr>
      <t>WHEN PRINTING, SELECT "FIT SHEET TO ONE PAGE" IN PRINTING OPTIONS</t>
    </r>
  </si>
  <si>
    <t>If you have questions about the results from this form, please contact your DBHDD Regional Field Office</t>
  </si>
  <si>
    <t>If you experience technical issues with this form, please contact the DBHDD Office of Supportive Housing.</t>
  </si>
  <si>
    <t>GEORGIA HOUSING VOUCHER PROGRAM</t>
  </si>
  <si>
    <t>GHVP-5 FORM: Payment Standards and Calculating GHVP Assistance</t>
  </si>
  <si>
    <t>Current Lease Dates</t>
  </si>
  <si>
    <t>Renewal Lease Dates</t>
  </si>
  <si>
    <t>Notice to Proceed #</t>
  </si>
  <si>
    <t>Part One: Household Information</t>
  </si>
  <si>
    <t>Please select from the dropdowns:</t>
  </si>
  <si>
    <t>New Lease or Lease Renewal:</t>
  </si>
  <si>
    <t>2a</t>
  </si>
  <si>
    <t>Household Address:</t>
  </si>
  <si>
    <t>2b</t>
  </si>
  <si>
    <t>Select County &amp; ZIP Code, if applicable:</t>
  </si>
  <si>
    <t>Type in the County or select from the dropdown. If the county has SAFMRs, please also select the proper ZIP Code.</t>
  </si>
  <si>
    <t>Select Housing Size:</t>
  </si>
  <si>
    <t>Payment Standard:</t>
  </si>
  <si>
    <t>BR Code:</t>
  </si>
  <si>
    <t>Household Member Names, Age, and Monthly Income</t>
  </si>
  <si>
    <t>Name of Each Individual</t>
  </si>
  <si>
    <t>Age</t>
  </si>
  <si>
    <t>Wages and Salaries</t>
  </si>
  <si>
    <t>Interest Income</t>
  </si>
  <si>
    <t>SSI/SSDI Benefits</t>
  </si>
  <si>
    <t>Child Support</t>
  </si>
  <si>
    <t>Other Income</t>
  </si>
  <si>
    <t>Total</t>
  </si>
  <si>
    <t>a</t>
  </si>
  <si>
    <t>b</t>
  </si>
  <si>
    <t>c</t>
  </si>
  <si>
    <t>d</t>
  </si>
  <si>
    <t>e</t>
  </si>
  <si>
    <t>f</t>
  </si>
  <si>
    <t>g</t>
  </si>
  <si>
    <t>h</t>
  </si>
  <si>
    <t>Check HUD's Income Limits  - may not exceed 50% of AMI</t>
  </si>
  <si>
    <t>Total Monthly Income</t>
  </si>
  <si>
    <t>Total Annual Income</t>
  </si>
  <si>
    <t>Total Tenant Payment (TTP) (Total Monthly Income x 30%)</t>
  </si>
  <si>
    <t>Utility Allowance (UA)</t>
  </si>
  <si>
    <t>Paid by Tenant?</t>
  </si>
  <si>
    <t>Allowances</t>
  </si>
  <si>
    <t>Instructions: Please identify which utility types the household will be responsible for paying by typing "Yes" or selecting it from the dropdown for each utility type.</t>
  </si>
  <si>
    <t>Total Utility Allowance</t>
  </si>
  <si>
    <r>
      <t xml:space="preserve">Part Two: </t>
    </r>
    <r>
      <rPr>
        <sz val="9"/>
        <rFont val="Arial"/>
        <family val="2"/>
      </rPr>
      <t>Program Calculations (Automated)</t>
    </r>
  </si>
  <si>
    <t>Gross Rent Amount (Contract Rent to Owner + Utility Allowance)</t>
  </si>
  <si>
    <t>Actual Payment Standard (Lesser of Payment Standard and Gross Rent)</t>
  </si>
  <si>
    <t>Maximum GHVP Subsidy (Actual Payment Standard - TPP)</t>
  </si>
  <si>
    <t>Gross Rent minus Maximum Subsidy (Gross Rent - Maximum GHVP Subsidy)</t>
  </si>
  <si>
    <t>Gross Rent minus Contribution (Gross Rent - Gross Rent minus Maximum Subsidy)</t>
  </si>
  <si>
    <t>Total Voucher Subsidy (Lesser of Maximum GHVP Subsidy and Gross Rent Less Contribution)</t>
  </si>
  <si>
    <t>Maximum Total Household Contribution for Renewals (Monthly Adjusted Income x 40%)</t>
  </si>
  <si>
    <r>
      <t xml:space="preserve">Part Three: </t>
    </r>
    <r>
      <rPr>
        <sz val="9"/>
        <rFont val="Arial"/>
        <family val="2"/>
      </rPr>
      <t>GHVP and Household Payment Amounts &amp; Income Burden Calculations</t>
    </r>
  </si>
  <si>
    <t>GHVP Payment Amount to Landlord/Property Owner</t>
  </si>
  <si>
    <t>Household Payment Amount to Landlord/Property Owner</t>
  </si>
  <si>
    <t>Percentage of Payment Standard</t>
  </si>
  <si>
    <t>Estimated Total Household Contribution (Household Rent Responsibility + Utility Allowance)</t>
  </si>
  <si>
    <t>% of Income toward Rent and Utilities (Total Family Contribution / Monthly Adjusted Income)</t>
  </si>
  <si>
    <t>Head of Household Signature</t>
  </si>
  <si>
    <t>Provider Signature</t>
  </si>
  <si>
    <t>Date (mm/dd/yyyy):</t>
  </si>
  <si>
    <t>The information presented on this form is true and complete to the best of the signed parties' knowledge. Signing this form authorizes the disclosure of the contained information to DBHDD.</t>
  </si>
  <si>
    <t>County</t>
  </si>
  <si>
    <t>0 Br</t>
  </si>
  <si>
    <t>1 Br</t>
  </si>
  <si>
    <t>2 Br</t>
  </si>
  <si>
    <t>3 Br</t>
  </si>
  <si>
    <t>4 Br</t>
  </si>
  <si>
    <t>5 br</t>
  </si>
  <si>
    <t>6 br</t>
  </si>
  <si>
    <t>7 br</t>
  </si>
  <si>
    <t>Source (Internal Use)</t>
  </si>
  <si>
    <t>Appling</t>
  </si>
  <si>
    <t>FMR</t>
  </si>
  <si>
    <t>Atkinson</t>
  </si>
  <si>
    <t>Bacon</t>
  </si>
  <si>
    <t>Baker</t>
  </si>
  <si>
    <t>Baldwin</t>
  </si>
  <si>
    <t>DCA</t>
  </si>
  <si>
    <t>Banks</t>
  </si>
  <si>
    <t>Barrow 30011</t>
  </si>
  <si>
    <t xml:space="preserve"> HUD SAFMR</t>
  </si>
  <si>
    <t>Barrow 30548</t>
  </si>
  <si>
    <t>Barrow 30620</t>
  </si>
  <si>
    <t>Barrow 30666</t>
  </si>
  <si>
    <t>Barrow 30680</t>
  </si>
  <si>
    <t>Bartow 30103</t>
  </si>
  <si>
    <t>Bartow 30120</t>
  </si>
  <si>
    <t>Bartow 30121</t>
  </si>
  <si>
    <t>Bartow 30123</t>
  </si>
  <si>
    <t>Bartow 30137</t>
  </si>
  <si>
    <t>Bartow 30145</t>
  </si>
  <si>
    <t>Bartow 30178</t>
  </si>
  <si>
    <t>Bartow 30184</t>
  </si>
  <si>
    <t>Ben Hill</t>
  </si>
  <si>
    <t>Berrien</t>
  </si>
  <si>
    <t>HUD FMR</t>
  </si>
  <si>
    <t>Bibb 31020</t>
  </si>
  <si>
    <t>Bibb 31052</t>
  </si>
  <si>
    <t>Bibb 31066</t>
  </si>
  <si>
    <t>Bibb 31201</t>
  </si>
  <si>
    <t>Bibb 31203</t>
  </si>
  <si>
    <t>Bibb 31204</t>
  </si>
  <si>
    <t>Bibb 31205</t>
  </si>
  <si>
    <t>Bibb 31206</t>
  </si>
  <si>
    <t>Bibb 31207</t>
  </si>
  <si>
    <t>Bibb 31209</t>
  </si>
  <si>
    <t>Bibb 31210</t>
  </si>
  <si>
    <t>Bibb 31211</t>
  </si>
  <si>
    <t>Bibb 31213</t>
  </si>
  <si>
    <t>Bibb 31216</t>
  </si>
  <si>
    <t>Bibb 31217</t>
  </si>
  <si>
    <t>Bibb 31220</t>
  </si>
  <si>
    <t>Bibb 31221</t>
  </si>
  <si>
    <t>Bleckley</t>
  </si>
  <si>
    <t>Brantley</t>
  </si>
  <si>
    <t>Brooks</t>
  </si>
  <si>
    <t>Bryan</t>
  </si>
  <si>
    <t>Bulloch</t>
  </si>
  <si>
    <t>Burke</t>
  </si>
  <si>
    <t>Butts</t>
  </si>
  <si>
    <t>Calhoun</t>
  </si>
  <si>
    <t>Camden</t>
  </si>
  <si>
    <t>Candler</t>
  </si>
  <si>
    <t>Carroll 30108</t>
  </si>
  <si>
    <t>Carroll 30112</t>
  </si>
  <si>
    <t>Carroll 30116</t>
  </si>
  <si>
    <t>Carroll 30117</t>
  </si>
  <si>
    <t>Carroll 30118</t>
  </si>
  <si>
    <t>Carroll 30170</t>
  </si>
  <si>
    <t>Carroll 30179</t>
  </si>
  <si>
    <t>Carroll 30180</t>
  </si>
  <si>
    <t>Carroll 30185</t>
  </si>
  <si>
    <t>Catoosa</t>
  </si>
  <si>
    <t>Charlton</t>
  </si>
  <si>
    <t>Chatham 31302</t>
  </si>
  <si>
    <t>HUD SAFMR</t>
  </si>
  <si>
    <t>Chatham 31322</t>
  </si>
  <si>
    <t>Chatham 31328</t>
  </si>
  <si>
    <t>Chatham 31401</t>
  </si>
  <si>
    <t>Chatham 31402</t>
  </si>
  <si>
    <t>Chatham 31403</t>
  </si>
  <si>
    <t>Chatham 31404</t>
  </si>
  <si>
    <t>Chatham 31405</t>
  </si>
  <si>
    <t>Chatham 31406</t>
  </si>
  <si>
    <t>Chatham 31407</t>
  </si>
  <si>
    <t>Chatham 31408</t>
  </si>
  <si>
    <t>Chatham 31409</t>
  </si>
  <si>
    <t>Chatham 31410</t>
  </si>
  <si>
    <t>Chatham 31411</t>
  </si>
  <si>
    <t>Chatham 31412</t>
  </si>
  <si>
    <t>Chatham 31414</t>
  </si>
  <si>
    <t>Chatham 31415</t>
  </si>
  <si>
    <t>Chatham 31416</t>
  </si>
  <si>
    <t>Chatham 31418</t>
  </si>
  <si>
    <t>Chatham 31419</t>
  </si>
  <si>
    <t>Chatham 31420</t>
  </si>
  <si>
    <t>Chatham 31421</t>
  </si>
  <si>
    <t>Chattahoochee</t>
  </si>
  <si>
    <t>Chattooga</t>
  </si>
  <si>
    <t>Cherokee 30102</t>
  </si>
  <si>
    <t>Cherokee 30107</t>
  </si>
  <si>
    <t>Cherokee 30114</t>
  </si>
  <si>
    <t>Cherokee 30115</t>
  </si>
  <si>
    <t>Cherokee 30142</t>
  </si>
  <si>
    <t>Cherokee 30146</t>
  </si>
  <si>
    <t>Cherokee 30169</t>
  </si>
  <si>
    <t>Cherokee 30183</t>
  </si>
  <si>
    <t>Cherokee 30188</t>
  </si>
  <si>
    <t>Cherokee 30189</t>
  </si>
  <si>
    <t>Clarke</t>
  </si>
  <si>
    <t>Clay</t>
  </si>
  <si>
    <t>Clayton 30215</t>
  </si>
  <si>
    <t>Clayton 30228</t>
  </si>
  <si>
    <t>Clayton 30236</t>
  </si>
  <si>
    <t>Clayton 30237</t>
  </si>
  <si>
    <t>Clayton 30238</t>
  </si>
  <si>
    <t>Clayton 30250</t>
  </si>
  <si>
    <t>Clayton 30260</t>
  </si>
  <si>
    <t>Clayton 30273</t>
  </si>
  <si>
    <t>Clayton 30274</t>
  </si>
  <si>
    <t>Clayton 30281</t>
  </si>
  <si>
    <t>Clayton 30287</t>
  </si>
  <si>
    <t>Clayton 30288</t>
  </si>
  <si>
    <t>Clayton 30294</t>
  </si>
  <si>
    <t>Clayton 30296</t>
  </si>
  <si>
    <t>Clayton 30297</t>
  </si>
  <si>
    <t>Clayton 30298</t>
  </si>
  <si>
    <t>Clayton 30320</t>
  </si>
  <si>
    <t>Clayton 30349</t>
  </si>
  <si>
    <t>Clinch</t>
  </si>
  <si>
    <t>Cobb 30006</t>
  </si>
  <si>
    <t>Cobb 30007</t>
  </si>
  <si>
    <t>Cobb 30008</t>
  </si>
  <si>
    <t>Cobb 30060</t>
  </si>
  <si>
    <t>Cobb 30061</t>
  </si>
  <si>
    <t>Cobb 30062</t>
  </si>
  <si>
    <t>Cobb 30064</t>
  </si>
  <si>
    <t>Cobb 30065</t>
  </si>
  <si>
    <t>Cobb 30066</t>
  </si>
  <si>
    <t>Cobb 30067</t>
  </si>
  <si>
    <t>Cobb 30068</t>
  </si>
  <si>
    <t>Cobb 30075</t>
  </si>
  <si>
    <t>Cobb 30080</t>
  </si>
  <si>
    <t>Cobb 30081</t>
  </si>
  <si>
    <t>Cobb 30082</t>
  </si>
  <si>
    <t>Cobb 30090</t>
  </si>
  <si>
    <t>Cobb 30101</t>
  </si>
  <si>
    <t>Cobb 30102</t>
  </si>
  <si>
    <t>Cobb 30106</t>
  </si>
  <si>
    <t>Cobb 30111</t>
  </si>
  <si>
    <t>Cobb 30126</t>
  </si>
  <si>
    <t>Cobb 30127</t>
  </si>
  <si>
    <t>Cobb 30141</t>
  </si>
  <si>
    <t>Cobb 30144</t>
  </si>
  <si>
    <t>Cobb 30152</t>
  </si>
  <si>
    <t>Cobb 30156</t>
  </si>
  <si>
    <t>Cobb 30157</t>
  </si>
  <si>
    <t>Cobb 30160</t>
  </si>
  <si>
    <t>Cobb 30168</t>
  </si>
  <si>
    <t>Cobb 30188</t>
  </si>
  <si>
    <t>Cobb 30339</t>
  </si>
  <si>
    <t>Cobb 31139</t>
  </si>
  <si>
    <t>Coffee</t>
  </si>
  <si>
    <t>Colquitt</t>
  </si>
  <si>
    <t>Columbia</t>
  </si>
  <si>
    <t>Cook</t>
  </si>
  <si>
    <t xml:space="preserve">Coweta 30220 </t>
  </si>
  <si>
    <t>Coweta 30259</t>
  </si>
  <si>
    <t>Coweta 30263</t>
  </si>
  <si>
    <t>Coweta 30264</t>
  </si>
  <si>
    <t>Coweta 30265</t>
  </si>
  <si>
    <t>Coweta 30271</t>
  </si>
  <si>
    <t>Coweta 30275</t>
  </si>
  <si>
    <t>Coweta 30276</t>
  </si>
  <si>
    <t>Coweta 30277</t>
  </si>
  <si>
    <t>Coweta 30289</t>
  </si>
  <si>
    <t>Crawford</t>
  </si>
  <si>
    <t>Crisp</t>
  </si>
  <si>
    <t>Dade</t>
  </si>
  <si>
    <t>Dawson 30534</t>
  </si>
  <si>
    <t>Decatur</t>
  </si>
  <si>
    <t>DeKalb</t>
  </si>
  <si>
    <t>Dekalb 30002</t>
  </si>
  <si>
    <t>Dekalb 30012</t>
  </si>
  <si>
    <t>Dekalb 30021</t>
  </si>
  <si>
    <t>Dekalb 30030</t>
  </si>
  <si>
    <t>Dekalb 30031</t>
  </si>
  <si>
    <t>Dekalb 30032</t>
  </si>
  <si>
    <t>Dekalb 30033</t>
  </si>
  <si>
    <t>Dekalb 30034</t>
  </si>
  <si>
    <t>Dekalb 30035</t>
  </si>
  <si>
    <t>Dekalb 30036</t>
  </si>
  <si>
    <t>Dekalb 30037</t>
  </si>
  <si>
    <t>Dekalb 30038</t>
  </si>
  <si>
    <t>Dekalb 30039</t>
  </si>
  <si>
    <t>Dekalb 30058</t>
  </si>
  <si>
    <t>Dekalb 30072</t>
  </si>
  <si>
    <t>Dekalb 30074</t>
  </si>
  <si>
    <t>Dekalb 30079</t>
  </si>
  <si>
    <t>Dekalb 30083</t>
  </si>
  <si>
    <t>Dekalb 30084</t>
  </si>
  <si>
    <t>Dekalb 30085</t>
  </si>
  <si>
    <t>Dekalb 30086</t>
  </si>
  <si>
    <t>Dekalb 30087</t>
  </si>
  <si>
    <t>Dekalb 30088</t>
  </si>
  <si>
    <t>Dekalb 30094</t>
  </si>
  <si>
    <t>Dekalb 30288</t>
  </si>
  <si>
    <t>Dekalb 30294</t>
  </si>
  <si>
    <t>Dekalb 30306</t>
  </si>
  <si>
    <t>Dekalb 30307</t>
  </si>
  <si>
    <t>Dekalb 30316</t>
  </si>
  <si>
    <t>Dekalb 30317</t>
  </si>
  <si>
    <t>Dekalb 30319</t>
  </si>
  <si>
    <t>Dekalb 30322</t>
  </si>
  <si>
    <t>Dekalb 30324</t>
  </si>
  <si>
    <t>Dekalb 30329</t>
  </si>
  <si>
    <t>Dekalb 30333</t>
  </si>
  <si>
    <t>Dekalb 30338</t>
  </si>
  <si>
    <t>Dekalb 30340</t>
  </si>
  <si>
    <t>Dekalb 30341</t>
  </si>
  <si>
    <t>Dekalb 30345</t>
  </si>
  <si>
    <t>Dekalb 30346</t>
  </si>
  <si>
    <t>Dekalb 30350</t>
  </si>
  <si>
    <t>Dekalb 30356</t>
  </si>
  <si>
    <t>Dekalb 30359</t>
  </si>
  <si>
    <t>Dekalb 30360</t>
  </si>
  <si>
    <t>Dekalb 30362</t>
  </si>
  <si>
    <t>Dekalb 30366</t>
  </si>
  <si>
    <t>Dekalb 31107</t>
  </si>
  <si>
    <t>Dekalb 31119</t>
  </si>
  <si>
    <t>Dekalb 31141</t>
  </si>
  <si>
    <t>Dekalb 31145</t>
  </si>
  <si>
    <t>Dekalb 31146</t>
  </si>
  <si>
    <t>Dekalb 39901</t>
  </si>
  <si>
    <t>Dodge</t>
  </si>
  <si>
    <t>Dooly</t>
  </si>
  <si>
    <t>Dougherty</t>
  </si>
  <si>
    <t>Douglas 30122</t>
  </si>
  <si>
    <t>Douglas 30133</t>
  </si>
  <si>
    <t>Douglas 30134</t>
  </si>
  <si>
    <t>Douglas 30135</t>
  </si>
  <si>
    <t>Douglas 30154</t>
  </si>
  <si>
    <t>Douglas 30168</t>
  </si>
  <si>
    <t>Douglas 30180</t>
  </si>
  <si>
    <t>Douglas 30187</t>
  </si>
  <si>
    <t>Early</t>
  </si>
  <si>
    <t>Echols</t>
  </si>
  <si>
    <t>Effingham</t>
  </si>
  <si>
    <t>Elbert</t>
  </si>
  <si>
    <t>Emanuel</t>
  </si>
  <si>
    <t>Evans</t>
  </si>
  <si>
    <t>Fannin</t>
  </si>
  <si>
    <t>Fayette 30205</t>
  </si>
  <si>
    <t>Fayette 30214</t>
  </si>
  <si>
    <t>Fayette 30215</t>
  </si>
  <si>
    <t>Fayette 30269</t>
  </si>
  <si>
    <t>Fayette 30290</t>
  </si>
  <si>
    <t>Floyd</t>
  </si>
  <si>
    <t>Forsyth 30024</t>
  </si>
  <si>
    <t>Forsyth 30028</t>
  </si>
  <si>
    <t>Forsyth 30040</t>
  </si>
  <si>
    <t>Forsyth 30041</t>
  </si>
  <si>
    <t>Forsyth 30506</t>
  </si>
  <si>
    <t>Franklin</t>
  </si>
  <si>
    <t>Fulton 30004</t>
  </si>
  <si>
    <t>Fulton 30005</t>
  </si>
  <si>
    <t>Fulton 30009</t>
  </si>
  <si>
    <t>Fulton 30022</t>
  </si>
  <si>
    <t>Fulton 30023</t>
  </si>
  <si>
    <t>Fulton 30024</t>
  </si>
  <si>
    <t>Fulton 30075</t>
  </si>
  <si>
    <t>Fulton 30076</t>
  </si>
  <si>
    <t>Fulton 30077</t>
  </si>
  <si>
    <t>Fulton 30092</t>
  </si>
  <si>
    <t>Fulton 30097</t>
  </si>
  <si>
    <t>Fulton 30213</t>
  </si>
  <si>
    <t>Fulton 30268</t>
  </si>
  <si>
    <t>Fulton 30272</t>
  </si>
  <si>
    <t>Fulton 30291</t>
  </si>
  <si>
    <t>Fulton 30296</t>
  </si>
  <si>
    <t>Fulton 30301</t>
  </si>
  <si>
    <t>Fulton 30302</t>
  </si>
  <si>
    <t>Fulton 30303</t>
  </si>
  <si>
    <t>Fulton 30304</t>
  </si>
  <si>
    <t>Fulton 30305</t>
  </si>
  <si>
    <t>Fulton 30306</t>
  </si>
  <si>
    <t>Fulton 30307</t>
  </si>
  <si>
    <t>Fulton 30308</t>
  </si>
  <si>
    <t>Fulton 30309</t>
  </si>
  <si>
    <t>Fulton 30310</t>
  </si>
  <si>
    <t>Fulton 30311</t>
  </si>
  <si>
    <t>Fulton 30312</t>
  </si>
  <si>
    <t>Fulton 30313</t>
  </si>
  <si>
    <t>Fulton 30314</t>
  </si>
  <si>
    <t>Fulton 30315</t>
  </si>
  <si>
    <t>Fulton 30316</t>
  </si>
  <si>
    <t>Fulton 30317</t>
  </si>
  <si>
    <t>Fulton 30318</t>
  </si>
  <si>
    <t>Fulton 30319</t>
  </si>
  <si>
    <t>Fulton 30320</t>
  </si>
  <si>
    <t>Fulton 30321</t>
  </si>
  <si>
    <t>Fulton 30324</t>
  </si>
  <si>
    <t>Fulton 30325</t>
  </si>
  <si>
    <t>Fulton 30326</t>
  </si>
  <si>
    <t>Fulton 30327</t>
  </si>
  <si>
    <t>Fulton 30328</t>
  </si>
  <si>
    <t>Fulton 30331</t>
  </si>
  <si>
    <t>Fulton 30332</t>
  </si>
  <si>
    <t>Fulton 30334</t>
  </si>
  <si>
    <t>Fulton 30336</t>
  </si>
  <si>
    <t>Fulton 30337</t>
  </si>
  <si>
    <t>Fulton 30338</t>
  </si>
  <si>
    <t>Fulton 30339</t>
  </si>
  <si>
    <t>Fulton 30342</t>
  </si>
  <si>
    <t>Fulton 30343</t>
  </si>
  <si>
    <t>Fulton 30344</t>
  </si>
  <si>
    <t>Fulton 30349</t>
  </si>
  <si>
    <t>Fulton 30350</t>
  </si>
  <si>
    <t>Fulton 30354</t>
  </si>
  <si>
    <t>Fulton 30355</t>
  </si>
  <si>
    <t>Fulton 30357</t>
  </si>
  <si>
    <t>Fulton 30358</t>
  </si>
  <si>
    <t>Fulton 30361</t>
  </si>
  <si>
    <t>Fulton 30363</t>
  </si>
  <si>
    <t>Fulton 30364</t>
  </si>
  <si>
    <t>Fulton 30368</t>
  </si>
  <si>
    <t>Fulton 30377</t>
  </si>
  <si>
    <t>Fulton 30380</t>
  </si>
  <si>
    <t>Fulton 30385</t>
  </si>
  <si>
    <t>Fulton 30388</t>
  </si>
  <si>
    <t>Fulton 30396</t>
  </si>
  <si>
    <t>Fulton 30398</t>
  </si>
  <si>
    <t>Fulton 31106</t>
  </si>
  <si>
    <t>Fulton 31107</t>
  </si>
  <si>
    <t>Fulton 31126</t>
  </si>
  <si>
    <t>Fulton 31131</t>
  </si>
  <si>
    <t>Fulton 31136</t>
  </si>
  <si>
    <t>Fulton 31150</t>
  </si>
  <si>
    <t>Fulton 31156</t>
  </si>
  <si>
    <t>Gilmer</t>
  </si>
  <si>
    <t>Glascock</t>
  </si>
  <si>
    <t>Glynn</t>
  </si>
  <si>
    <t>Gordon</t>
  </si>
  <si>
    <t>Grady</t>
  </si>
  <si>
    <t>Greene</t>
  </si>
  <si>
    <t>Gwinnett 30003</t>
  </si>
  <si>
    <t>Gwinnett 30010</t>
  </si>
  <si>
    <t>Gwinnett 30011</t>
  </si>
  <si>
    <t>Gwinnett 30017</t>
  </si>
  <si>
    <t>Gwinnett 30019</t>
  </si>
  <si>
    <t>Gwinnett 30026</t>
  </si>
  <si>
    <t>Gwinnett 30029</t>
  </si>
  <si>
    <t>Gwinnett 30024</t>
  </si>
  <si>
    <t>Gwinnett 30039</t>
  </si>
  <si>
    <t>Gwinnett 30042</t>
  </si>
  <si>
    <t>Gwinnett 30043</t>
  </si>
  <si>
    <t>Gwinnett 30044</t>
  </si>
  <si>
    <t>Gwinnett 30045</t>
  </si>
  <si>
    <t>Gwinnett 30046</t>
  </si>
  <si>
    <t>Gwinnett 30047</t>
  </si>
  <si>
    <t>Gwinnett 30048</t>
  </si>
  <si>
    <t>Gwinnett 30049</t>
  </si>
  <si>
    <t>Gwinnett 30052</t>
  </si>
  <si>
    <t>Gwinnett 30071</t>
  </si>
  <si>
    <t>Gwinnett 30078</t>
  </si>
  <si>
    <t>Gwinnett 30079</t>
  </si>
  <si>
    <t>Gwinnett 30084</t>
  </si>
  <si>
    <t>Gwinnett 30087</t>
  </si>
  <si>
    <t>Gwinnett 30091</t>
  </si>
  <si>
    <t>Gwinnett 30092</t>
  </si>
  <si>
    <t>Gwinnett 30093</t>
  </si>
  <si>
    <t>Gwinnett 30095</t>
  </si>
  <si>
    <t>Gwinnett 30096</t>
  </si>
  <si>
    <t>Gwinnett 30097</t>
  </si>
  <si>
    <t>Gwinnett 30099</t>
  </si>
  <si>
    <t>Gwinnett 30340</t>
  </si>
  <si>
    <t>Gwinnett 30360</t>
  </si>
  <si>
    <t>Gwinnett 30515</t>
  </si>
  <si>
    <t>Gwinnett 30517</t>
  </si>
  <si>
    <t>Gwinnett 30518</t>
  </si>
  <si>
    <t>Gwinnett 30519</t>
  </si>
  <si>
    <t>Gwinnett 30548</t>
  </si>
  <si>
    <t>Gwinnett 30620</t>
  </si>
  <si>
    <t>Gwinnett 30747</t>
  </si>
  <si>
    <t>Habersham</t>
  </si>
  <si>
    <t>Hall</t>
  </si>
  <si>
    <t>Hancock</t>
  </si>
  <si>
    <t>Haralson</t>
  </si>
  <si>
    <t>Harris</t>
  </si>
  <si>
    <t>Hart</t>
  </si>
  <si>
    <t>Heard 30170</t>
  </si>
  <si>
    <t>Heard 30217</t>
  </si>
  <si>
    <t>Henry 30228</t>
  </si>
  <si>
    <t>Henry 30233</t>
  </si>
  <si>
    <t>Henry 30234</t>
  </si>
  <si>
    <t>Henry 30236</t>
  </si>
  <si>
    <t>Henry 30248</t>
  </si>
  <si>
    <t>Henry 30252</t>
  </si>
  <si>
    <t>Henry 30253</t>
  </si>
  <si>
    <t>Henry 30273</t>
  </si>
  <si>
    <t>Henry 30281</t>
  </si>
  <si>
    <t>Henry 30294</t>
  </si>
  <si>
    <t>Houston</t>
  </si>
  <si>
    <t>HUD FMRs</t>
  </si>
  <si>
    <t>Irwin</t>
  </si>
  <si>
    <t>Jackson</t>
  </si>
  <si>
    <t>Jasper 30055</t>
  </si>
  <si>
    <t>Jasper 31038</t>
  </si>
  <si>
    <t>Jasper 31064</t>
  </si>
  <si>
    <t>Jasper 31085</t>
  </si>
  <si>
    <t>Jeff Davis</t>
  </si>
  <si>
    <t>Jefferson</t>
  </si>
  <si>
    <t>Jenkins</t>
  </si>
  <si>
    <t>Johnson</t>
  </si>
  <si>
    <t>Jones</t>
  </si>
  <si>
    <t>Lamar</t>
  </si>
  <si>
    <t>Lanier</t>
  </si>
  <si>
    <t>Laurens</t>
  </si>
  <si>
    <t>Lee</t>
  </si>
  <si>
    <t>Liberty</t>
  </si>
  <si>
    <t>Lincoln</t>
  </si>
  <si>
    <t>Long</t>
  </si>
  <si>
    <t>Lowndes</t>
  </si>
  <si>
    <t>Lumpkin</t>
  </si>
  <si>
    <t>Macon</t>
  </si>
  <si>
    <t>Madison</t>
  </si>
  <si>
    <t>Marion</t>
  </si>
  <si>
    <t>McDuffie</t>
  </si>
  <si>
    <t>McIntosh</t>
  </si>
  <si>
    <t>Meriwether</t>
  </si>
  <si>
    <t>Miller</t>
  </si>
  <si>
    <t>Mitchell</t>
  </si>
  <si>
    <t>Monroe</t>
  </si>
  <si>
    <t>Montgomery</t>
  </si>
  <si>
    <t>Morgan</t>
  </si>
  <si>
    <t>Murray</t>
  </si>
  <si>
    <t>Muscogee 31801</t>
  </si>
  <si>
    <t>Muscogee 31808</t>
  </si>
  <si>
    <t>Muscogee 31820</t>
  </si>
  <si>
    <t>Muscogee 31829</t>
  </si>
  <si>
    <t>Muscogee 31901</t>
  </si>
  <si>
    <t>Muscogee 31902</t>
  </si>
  <si>
    <t>Muscogee 31903</t>
  </si>
  <si>
    <t>Muscogee 31904</t>
  </si>
  <si>
    <t>Muscogee 31905</t>
  </si>
  <si>
    <t>Muscogee 31906</t>
  </si>
  <si>
    <t>Muscogee 31907</t>
  </si>
  <si>
    <t>Muscogee 31908</t>
  </si>
  <si>
    <t>Muscogee 31909</t>
  </si>
  <si>
    <t>Muscogee 31914</t>
  </si>
  <si>
    <t>Muscogee 31917</t>
  </si>
  <si>
    <t>Muscogee 31998</t>
  </si>
  <si>
    <t>Muscogee 31999</t>
  </si>
  <si>
    <t>Newton 30013</t>
  </si>
  <si>
    <t>Newton 30014</t>
  </si>
  <si>
    <t>Newton 30015</t>
  </si>
  <si>
    <t>Newton 30016</t>
  </si>
  <si>
    <t>Newton 30054</t>
  </si>
  <si>
    <t>Newton 30055</t>
  </si>
  <si>
    <t>Newton 30056</t>
  </si>
  <si>
    <t>Newton 30070</t>
  </si>
  <si>
    <t>Oconee</t>
  </si>
  <si>
    <t>Oglethorpe</t>
  </si>
  <si>
    <t>Paulding 30101</t>
  </si>
  <si>
    <t>Paulding 30127</t>
  </si>
  <si>
    <t>Paulding 30132</t>
  </si>
  <si>
    <t>Paulding 30134</t>
  </si>
  <si>
    <t>Paulding 30141</t>
  </si>
  <si>
    <t>Paulding 30153</t>
  </si>
  <si>
    <t>Paulding 30157</t>
  </si>
  <si>
    <t>Paulding 30179</t>
  </si>
  <si>
    <t>Paulding 30180</t>
  </si>
  <si>
    <t>Peach</t>
  </si>
  <si>
    <t>Pickens 30143</t>
  </si>
  <si>
    <t>Pickens 30148</t>
  </si>
  <si>
    <t>Pickens 30175</t>
  </si>
  <si>
    <t>Pickens 30177</t>
  </si>
  <si>
    <t>Pierce</t>
  </si>
  <si>
    <t>Pike 30206</t>
  </si>
  <si>
    <t>Pike 30256</t>
  </si>
  <si>
    <t>Pike 30258</t>
  </si>
  <si>
    <t>Pike 30292</t>
  </si>
  <si>
    <t>Pike 30295</t>
  </si>
  <si>
    <t>Polk</t>
  </si>
  <si>
    <t>Pulaski</t>
  </si>
  <si>
    <t>Putnam</t>
  </si>
  <si>
    <t>Quitman</t>
  </si>
  <si>
    <t>Rabun</t>
  </si>
  <si>
    <t>Randolph</t>
  </si>
  <si>
    <t>Richmond 30805</t>
  </si>
  <si>
    <t>Richmond 30812</t>
  </si>
  <si>
    <t>Richmond 30813</t>
  </si>
  <si>
    <t>Richmond 30815</t>
  </si>
  <si>
    <t>Richmond 30901</t>
  </si>
  <si>
    <t>Richmond 30903</t>
  </si>
  <si>
    <t>Richmond 30904</t>
  </si>
  <si>
    <t>Richmond 30905</t>
  </si>
  <si>
    <t>Richmond 30906</t>
  </si>
  <si>
    <t>Richmond 30907</t>
  </si>
  <si>
    <t>Richmond 30909</t>
  </si>
  <si>
    <t>Richmond 30912</t>
  </si>
  <si>
    <t>Richmond 30914</t>
  </si>
  <si>
    <t>Richmond 30916</t>
  </si>
  <si>
    <t>Richmond 30919</t>
  </si>
  <si>
    <t>Rockdale 30012</t>
  </si>
  <si>
    <t>Rockdale 30013</t>
  </si>
  <si>
    <t>Rockdale 30016</t>
  </si>
  <si>
    <t>Rockdale 30094</t>
  </si>
  <si>
    <t>SAFMRs</t>
  </si>
  <si>
    <t>Schley</t>
  </si>
  <si>
    <t>Screven</t>
  </si>
  <si>
    <t>Seminole</t>
  </si>
  <si>
    <t>Sources:</t>
  </si>
  <si>
    <t>Spalding 30212</t>
  </si>
  <si>
    <t>Spalding 30223</t>
  </si>
  <si>
    <t>Spalding 30224</t>
  </si>
  <si>
    <t>Spalding 30248</t>
  </si>
  <si>
    <t>Spalding 30266</t>
  </si>
  <si>
    <t>Spalding 30284</t>
  </si>
  <si>
    <t>Spalding 30292</t>
  </si>
  <si>
    <t>Stephens</t>
  </si>
  <si>
    <t>Stewart</t>
  </si>
  <si>
    <t>Sumter</t>
  </si>
  <si>
    <t>Talbot</t>
  </si>
  <si>
    <t>Taliaferro</t>
  </si>
  <si>
    <t>Tattnall</t>
  </si>
  <si>
    <t>Taylor</t>
  </si>
  <si>
    <t>Telfair</t>
  </si>
  <si>
    <t>Terrell</t>
  </si>
  <si>
    <t>Thomas</t>
  </si>
  <si>
    <t>Tift</t>
  </si>
  <si>
    <t>Toombs</t>
  </si>
  <si>
    <t>Towns</t>
  </si>
  <si>
    <t>Treutlen</t>
  </si>
  <si>
    <t>Troup</t>
  </si>
  <si>
    <t>Turner</t>
  </si>
  <si>
    <t>Twiggs</t>
  </si>
  <si>
    <t>Union</t>
  </si>
  <si>
    <t>Upson</t>
  </si>
  <si>
    <t>Walker</t>
  </si>
  <si>
    <t>Walton 30018</t>
  </si>
  <si>
    <t>Walton 30019</t>
  </si>
  <si>
    <t>Walton 30025</t>
  </si>
  <si>
    <t>Walton 30052</t>
  </si>
  <si>
    <t>Walton 30054</t>
  </si>
  <si>
    <t>Walton 30641</t>
  </si>
  <si>
    <t>Walton 30655</t>
  </si>
  <si>
    <t>Walton 30656</t>
  </si>
  <si>
    <t>Ware</t>
  </si>
  <si>
    <t>Warren</t>
  </si>
  <si>
    <t>Washington</t>
  </si>
  <si>
    <t>Wayne</t>
  </si>
  <si>
    <t>Webster</t>
  </si>
  <si>
    <t>Wheeler</t>
  </si>
  <si>
    <t>White</t>
  </si>
  <si>
    <t>Whitfield</t>
  </si>
  <si>
    <t>Wilcox</t>
  </si>
  <si>
    <t>Wilkes</t>
  </si>
  <si>
    <t>Wilkinson</t>
  </si>
  <si>
    <t>Worth</t>
  </si>
  <si>
    <t>UTILITY ALLOWANCE SCHEDULE</t>
  </si>
  <si>
    <t>New_Renewal_List</t>
  </si>
  <si>
    <t>Bedroom_Quantity_List</t>
  </si>
  <si>
    <t>County_List</t>
  </si>
  <si>
    <t>County_Zip_List</t>
  </si>
  <si>
    <t>Specific_Zip_List</t>
  </si>
  <si>
    <t>Renewal</t>
  </si>
  <si>
    <t>New</t>
  </si>
  <si>
    <t>Heat Pump</t>
  </si>
  <si>
    <t>Yes_No_List</t>
  </si>
  <si>
    <t>Yes</t>
  </si>
  <si>
    <t>No</t>
  </si>
  <si>
    <t>Bibb 31202</t>
  </si>
  <si>
    <t>Bibb 31208</t>
  </si>
  <si>
    <t>Bibb 31212</t>
  </si>
  <si>
    <t>Bibb 31294</t>
  </si>
  <si>
    <t>Bibb 31295</t>
  </si>
  <si>
    <t>Bibb 31296</t>
  </si>
  <si>
    <t>Bibb 31297</t>
  </si>
  <si>
    <t>Cobb 30063</t>
  </si>
  <si>
    <t>Cobb 30069</t>
  </si>
  <si>
    <t>Dekalb 30315</t>
  </si>
  <si>
    <t>Fulton 30330</t>
  </si>
  <si>
    <t>Fulton 30347</t>
  </si>
  <si>
    <t>Fulton 30348</t>
  </si>
  <si>
    <t>Fulton 30353</t>
  </si>
  <si>
    <t>Fulton 30369</t>
  </si>
  <si>
    <t>Fulton 30370</t>
  </si>
  <si>
    <t>Fulton 30371</t>
  </si>
  <si>
    <t>Fulton 30374</t>
  </si>
  <si>
    <t>Fulton 30375</t>
  </si>
  <si>
    <t>Fulton 30376</t>
  </si>
  <si>
    <t>Fulton 30378</t>
  </si>
  <si>
    <t>Fulton 30379</t>
  </si>
  <si>
    <t>Fulton 30384</t>
  </si>
  <si>
    <t>Fulton 30386</t>
  </si>
  <si>
    <t>Fulton 30387</t>
  </si>
  <si>
    <t>Fulton 30389</t>
  </si>
  <si>
    <t>Fulton 30390</t>
  </si>
  <si>
    <t>Fulton 30392</t>
  </si>
  <si>
    <t>Fulton 30394</t>
  </si>
  <si>
    <t>Fulton 30399</t>
  </si>
  <si>
    <t>Fulton 31139</t>
  </si>
  <si>
    <t>Fulton 31191</t>
  </si>
  <si>
    <t>Fulton 31192</t>
  </si>
  <si>
    <t>Fulton 31193</t>
  </si>
  <si>
    <t>Fulton 31195</t>
  </si>
  <si>
    <t>Fulton 31196</t>
  </si>
  <si>
    <t>Fulton 31197</t>
  </si>
  <si>
    <t>Fulton 31198</t>
  </si>
  <si>
    <t>Fulton 31199</t>
  </si>
  <si>
    <t>Henry 30223</t>
  </si>
  <si>
    <t>Henry 30257</t>
  </si>
  <si>
    <t>Muscogee 31993</t>
  </si>
  <si>
    <t>Muscogee 31995</t>
  </si>
  <si>
    <t>Muscogee 31997</t>
  </si>
  <si>
    <t>Paulding 30148</t>
  </si>
  <si>
    <t>Richmond 30911</t>
  </si>
  <si>
    <t>Richmond 30913</t>
  </si>
  <si>
    <t>Richmond 30999</t>
  </si>
  <si>
    <r>
      <t xml:space="preserve">Total Amount Owed Monthly to Owner </t>
    </r>
    <r>
      <rPr>
        <sz val="8"/>
        <rFont val="Arial"/>
        <family val="2"/>
      </rPr>
      <t>(</t>
    </r>
    <r>
      <rPr>
        <i/>
        <sz val="8"/>
        <rFont val="Arial"/>
        <family val="2"/>
      </rPr>
      <t>Rental amount on Lease AND all flat-rate, recurring fees</t>
    </r>
    <r>
      <rPr>
        <sz val="8"/>
        <rFont val="Arial"/>
        <family val="2"/>
      </rPr>
      <t>)</t>
    </r>
  </si>
  <si>
    <t>v05.4.2026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</si>
</sst>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6" formatCode="&quot;$&quot;#,##0_);[Red]\(&quot;$&quot;#,##0\)"/>
    <numFmt numFmtId="44" formatCode="_(&quot;$&quot;* #,##0.00_);_(&quot;$&quot;* \(#,##0.00\);_(&quot;$&quot;* &quot;-&quot;??_);_(@_)"/>
    <numFmt numFmtId="164" formatCode="_(&quot;$&quot;* #,##0_);_(&quot;$&quot;* \(#,##0\);_(&quot;$&quot;* &quot;-&quot;??_);_(@_)"/>
    <numFmt numFmtId="165" formatCode="&quot;$&quot;#,##0"/>
  </numFmts>
  <fonts count="28" x14ac:knownFonts="1">
    <font>
      <sz val="11"/>
      <color theme="1"/>
      <name val="Calibri"/>
      <family val="2"/>
      <scheme val="minor"/>
    </font>
    <font>
      <sz val="11"/>
      <color theme="1"/>
      <name val="Calibri"/>
      <family val="2"/>
      <scheme val="minor"/>
    </font>
    <font>
      <sz val="8"/>
      <name val="Calibri"/>
      <family val="2"/>
      <scheme val="minor"/>
    </font>
    <font>
      <b/>
      <sz val="9"/>
      <name val="Arial"/>
      <family val="2"/>
    </font>
    <font>
      <sz val="9"/>
      <name val="Arial"/>
      <family val="2"/>
    </font>
    <font>
      <sz val="9"/>
      <color theme="1"/>
      <name val="Arial"/>
      <family val="2"/>
    </font>
    <font>
      <b/>
      <sz val="10"/>
      <color theme="1"/>
      <name val="Arial"/>
      <family val="2"/>
    </font>
    <font>
      <sz val="10"/>
      <color theme="1"/>
      <name val="Arial"/>
      <family val="2"/>
    </font>
    <font>
      <sz val="11"/>
      <color theme="1"/>
      <name val="Arial"/>
      <family val="2"/>
    </font>
    <font>
      <sz val="10"/>
      <color theme="1"/>
      <name val="Calibri"/>
      <family val="2"/>
      <scheme val="minor"/>
    </font>
    <font>
      <i/>
      <sz val="9"/>
      <color theme="1"/>
      <name val="Arial"/>
      <family val="2"/>
    </font>
    <font>
      <sz val="8"/>
      <name val="Arial"/>
      <family val="2"/>
    </font>
    <font>
      <sz val="9"/>
      <color indexed="10"/>
      <name val="Arial"/>
      <family val="2"/>
    </font>
    <font>
      <i/>
      <sz val="8"/>
      <name val="Arial"/>
      <family val="2"/>
    </font>
    <font>
      <i/>
      <sz val="9"/>
      <name val="Arial"/>
      <family val="2"/>
    </font>
    <font>
      <sz val="9"/>
      <color theme="0"/>
      <name val="Arial"/>
      <family val="2"/>
    </font>
    <font>
      <u/>
      <sz val="11"/>
      <color theme="10"/>
      <name val="Calibri"/>
      <family val="2"/>
      <scheme val="minor"/>
    </font>
    <font>
      <i/>
      <sz val="8"/>
      <color rgb="FFFF0000"/>
      <name val="Arial"/>
      <family val="2"/>
    </font>
    <font>
      <i/>
      <sz val="8"/>
      <color theme="1"/>
      <name val="Arial"/>
      <family val="2"/>
    </font>
    <font>
      <i/>
      <sz val="7"/>
      <name val="Arial"/>
      <family val="2"/>
    </font>
    <font>
      <sz val="10"/>
      <color rgb="FF000000"/>
      <name val="Times New Roman"/>
      <family val="1"/>
    </font>
    <font>
      <u/>
      <sz val="8"/>
      <color theme="10"/>
      <name val="Arial"/>
      <family val="2"/>
    </font>
    <font>
      <u/>
      <sz val="9"/>
      <color theme="10"/>
      <name val="Arial"/>
      <family val="2"/>
    </font>
    <font>
      <sz val="9"/>
      <color rgb="FF000000"/>
      <name val="Arial"/>
      <family val="2"/>
    </font>
    <font>
      <sz val="7.5"/>
      <color rgb="FF000000"/>
      <name val="Calibri"/>
      <family val="2"/>
    </font>
    <font>
      <sz val="8"/>
      <color theme="1"/>
      <name val="Arial"/>
      <family val="2"/>
    </font>
    <font>
      <sz val="8"/>
      <color theme="1"/>
      <name val="Calibri"/>
      <family val="2"/>
      <scheme val="minor"/>
    </font>
    <font>
      <b/>
      <sz val="9"/>
      <color theme="1"/>
      <name val="Arial"/>
      <family val="2"/>
    </font>
  </fonts>
  <fills count="5">
    <fill>
      <patternFill patternType="none"/>
    </fill>
    <fill>
      <patternFill patternType="gray125"/>
    </fill>
    <fill>
      <patternFill patternType="solid">
        <fgColor indexed="42"/>
        <bgColor indexed="64"/>
      </patternFill>
    </fill>
    <fill>
      <patternFill patternType="solid">
        <fgColor rgb="FF92D050"/>
        <bgColor indexed="64"/>
      </patternFill>
    </fill>
    <fill>
      <patternFill patternType="solid">
        <fgColor rgb="FFC6FFCF"/>
        <bgColor indexed="64"/>
      </patternFill>
    </fill>
  </fills>
  <borders count="5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style="medium">
        <color rgb="FF000000"/>
      </right>
      <top style="medium">
        <color indexed="64"/>
      </top>
      <bottom style="thin">
        <color indexed="64"/>
      </bottom>
      <diagonal/>
    </border>
    <border>
      <left/>
      <right style="medium">
        <color rgb="FF000000"/>
      </right>
      <top style="thin">
        <color indexed="64"/>
      </top>
      <bottom style="medium">
        <color indexed="64"/>
      </bottom>
      <diagonal/>
    </border>
    <border>
      <left style="medium">
        <color rgb="FF000000"/>
      </left>
      <right style="thin">
        <color indexed="64"/>
      </right>
      <top style="thin">
        <color indexed="64"/>
      </top>
      <bottom/>
      <diagonal/>
    </border>
    <border>
      <left style="medium">
        <color indexed="64"/>
      </left>
      <right style="medium">
        <color rgb="FF000000"/>
      </right>
      <top style="medium">
        <color indexed="64"/>
      </top>
      <bottom style="medium">
        <color indexed="64"/>
      </bottom>
      <diagonal/>
    </border>
    <border>
      <left style="medium">
        <color rgb="FF000000"/>
      </left>
      <right/>
      <top style="thin">
        <color indexed="64"/>
      </top>
      <bottom/>
      <diagonal/>
    </border>
    <border>
      <left/>
      <right style="medium">
        <color rgb="FF000000"/>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rgb="FF000000"/>
      </right>
      <top style="thin">
        <color rgb="FF000000"/>
      </top>
      <bottom style="thin">
        <color rgb="FF000000"/>
      </bottom>
      <diagonal/>
    </border>
    <border>
      <left style="thin">
        <color indexed="64"/>
      </left>
      <right style="medium">
        <color rgb="FF000000"/>
      </right>
      <top style="thin">
        <color indexed="64"/>
      </top>
      <bottom/>
      <diagonal/>
    </border>
    <border>
      <left style="thin">
        <color indexed="64"/>
      </left>
      <right style="medium">
        <color rgb="FF000000"/>
      </right>
      <top/>
      <bottom style="thin">
        <color indexed="64"/>
      </bottom>
      <diagonal/>
    </border>
    <border>
      <left style="medium">
        <color rgb="FF000000"/>
      </left>
      <right style="thin">
        <color indexed="64"/>
      </right>
      <top style="thin">
        <color indexed="64"/>
      </top>
      <bottom style="thin">
        <color indexed="64"/>
      </bottom>
      <diagonal/>
    </border>
    <border>
      <left style="medium">
        <color rgb="FF000000"/>
      </left>
      <right/>
      <top/>
      <bottom style="thin">
        <color indexed="64"/>
      </bottom>
      <diagonal/>
    </border>
    <border>
      <left style="medium">
        <color rgb="FF000000"/>
      </left>
      <right style="thin">
        <color indexed="64"/>
      </right>
      <top style="medium">
        <color indexed="64"/>
      </top>
      <bottom style="thin">
        <color indexed="64"/>
      </bottom>
      <diagonal/>
    </border>
    <border>
      <left style="thin">
        <color indexed="64"/>
      </left>
      <right style="medium">
        <color rgb="FF000000"/>
      </right>
      <top style="medium">
        <color indexed="64"/>
      </top>
      <bottom style="thin">
        <color indexed="64"/>
      </bottom>
      <diagonal/>
    </border>
    <border>
      <left style="medium">
        <color rgb="FF000000"/>
      </left>
      <right style="thin">
        <color indexed="64"/>
      </right>
      <top style="thin">
        <color indexed="64"/>
      </top>
      <bottom style="medium">
        <color indexed="64"/>
      </bottom>
      <diagonal/>
    </border>
    <border>
      <left style="thin">
        <color indexed="64"/>
      </left>
      <right style="medium">
        <color rgb="FF000000"/>
      </right>
      <top style="thin">
        <color indexed="64"/>
      </top>
      <bottom style="medium">
        <color indexed="64"/>
      </bottom>
      <diagonal/>
    </border>
    <border>
      <left style="medium">
        <color rgb="FF000000"/>
      </left>
      <right style="thin">
        <color indexed="64"/>
      </right>
      <top/>
      <bottom/>
      <diagonal/>
    </border>
    <border>
      <left style="medium">
        <color rgb="FF000000"/>
      </left>
      <right style="thin">
        <color indexed="64"/>
      </right>
      <top/>
      <bottom style="thin">
        <color indexed="64"/>
      </bottom>
      <diagonal/>
    </border>
    <border>
      <left/>
      <right style="medium">
        <color rgb="FF000000"/>
      </right>
      <top style="thin">
        <color indexed="64"/>
      </top>
      <bottom/>
      <diagonal/>
    </border>
    <border>
      <left/>
      <right style="medium">
        <color rgb="FF000000"/>
      </right>
      <top/>
      <bottom style="thin">
        <color indexed="64"/>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thin">
        <color rgb="FF000000"/>
      </top>
      <bottom style="thin">
        <color rgb="FF000000"/>
      </bottom>
      <diagonal/>
    </border>
    <border>
      <left/>
      <right style="thin">
        <color rgb="FF000000"/>
      </right>
      <top style="thin">
        <color indexed="64"/>
      </top>
      <bottom style="thin">
        <color indexed="64"/>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6" fillId="0" borderId="0" applyNumberFormat="0" applyFill="0" applyBorder="0" applyAlignment="0" applyProtection="0"/>
    <xf numFmtId="0" fontId="20" fillId="0" borderId="0"/>
  </cellStyleXfs>
  <cellXfs count="296">
    <xf numFmtId="0" fontId="0" fillId="0" borderId="0" xfId="0"/>
    <xf numFmtId="0" fontId="4" fillId="0" borderId="0" xfId="0" applyFont="1" applyAlignment="1">
      <alignment horizontal="center" vertical="center"/>
    </xf>
    <xf numFmtId="0" fontId="8" fillId="0" borderId="0" xfId="0" applyFont="1"/>
    <xf numFmtId="0" fontId="7" fillId="0" borderId="6" xfId="0" applyFont="1" applyBorder="1"/>
    <xf numFmtId="164" fontId="7" fillId="0" borderId="6" xfId="1" applyNumberFormat="1" applyFont="1" applyBorder="1" applyAlignment="1">
      <alignment horizontal="center" vertical="center"/>
    </xf>
    <xf numFmtId="0" fontId="6" fillId="0" borderId="6" xfId="0" applyFont="1" applyBorder="1"/>
    <xf numFmtId="0" fontId="7" fillId="0" borderId="6" xfId="0" applyFont="1" applyBorder="1" applyAlignment="1">
      <alignment horizontal="center" vertical="center"/>
    </xf>
    <xf numFmtId="0" fontId="7" fillId="0" borderId="6" xfId="0" applyFont="1" applyBorder="1" applyAlignment="1">
      <alignment horizontal="center" vertical="center" wrapText="1"/>
    </xf>
    <xf numFmtId="0" fontId="9" fillId="0" borderId="0" xfId="0" applyFont="1" applyAlignment="1">
      <alignment vertical="top" wrapText="1"/>
    </xf>
    <xf numFmtId="0" fontId="9" fillId="0" borderId="0" xfId="0" applyFont="1" applyAlignment="1">
      <alignment horizontal="center" vertical="top" wrapText="1"/>
    </xf>
    <xf numFmtId="0" fontId="9" fillId="0" borderId="0" xfId="0" applyFont="1"/>
    <xf numFmtId="0" fontId="7" fillId="0" borderId="0" xfId="0" applyFont="1" applyAlignment="1">
      <alignment vertical="top" wrapText="1"/>
    </xf>
    <xf numFmtId="0" fontId="7" fillId="0" borderId="0" xfId="0" applyFont="1" applyAlignment="1">
      <alignment horizontal="left" vertical="top" wrapText="1"/>
    </xf>
    <xf numFmtId="0" fontId="7" fillId="0" borderId="0" xfId="0" applyFont="1" applyAlignment="1">
      <alignment horizontal="center" vertical="top" wrapText="1"/>
    </xf>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right" vertical="center"/>
    </xf>
    <xf numFmtId="0" fontId="4" fillId="0" borderId="0" xfId="0" applyFont="1" applyAlignment="1">
      <alignment horizontal="right" vertical="center"/>
    </xf>
    <xf numFmtId="44" fontId="4" fillId="0" borderId="0" xfId="1" applyFont="1" applyFill="1" applyBorder="1" applyAlignment="1">
      <alignment vertical="center"/>
    </xf>
    <xf numFmtId="164" fontId="4" fillId="0" borderId="0" xfId="1" applyNumberFormat="1" applyFont="1" applyFill="1" applyBorder="1" applyAlignment="1">
      <alignment vertical="center"/>
    </xf>
    <xf numFmtId="44" fontId="3" fillId="0" borderId="0" xfId="1" applyFont="1" applyFill="1" applyBorder="1" applyAlignment="1">
      <alignment horizontal="right" vertical="center"/>
    </xf>
    <xf numFmtId="44" fontId="3" fillId="0" borderId="0" xfId="0" applyNumberFormat="1" applyFont="1" applyAlignment="1">
      <alignment horizontal="right" vertical="center"/>
    </xf>
    <xf numFmtId="164" fontId="4" fillId="0" borderId="0" xfId="1" applyNumberFormat="1" applyFont="1" applyFill="1" applyBorder="1" applyAlignment="1">
      <alignment horizontal="center" vertical="center"/>
    </xf>
    <xf numFmtId="164" fontId="4" fillId="0" borderId="0" xfId="0" applyNumberFormat="1" applyFont="1" applyAlignment="1">
      <alignment vertical="center"/>
    </xf>
    <xf numFmtId="0" fontId="4" fillId="2" borderId="6" xfId="0" applyFont="1" applyFill="1" applyBorder="1" applyAlignment="1" applyProtection="1">
      <alignment horizontal="left" vertical="center"/>
      <protection locked="0"/>
    </xf>
    <xf numFmtId="44" fontId="4" fillId="2" borderId="6" xfId="1" applyFont="1" applyFill="1" applyBorder="1" applyAlignment="1" applyProtection="1">
      <alignment vertical="center"/>
      <protection locked="0"/>
    </xf>
    <xf numFmtId="0" fontId="4" fillId="0" borderId="10" xfId="0" applyFont="1" applyBorder="1" applyAlignment="1">
      <alignment vertical="center"/>
    </xf>
    <xf numFmtId="0" fontId="11" fillId="0" borderId="2" xfId="0" applyFont="1" applyBorder="1" applyAlignment="1">
      <alignment vertical="center"/>
    </xf>
    <xf numFmtId="0" fontId="11" fillId="0" borderId="3" xfId="0" applyFont="1" applyBorder="1" applyAlignment="1">
      <alignment vertical="center"/>
    </xf>
    <xf numFmtId="0" fontId="11" fillId="0" borderId="5" xfId="0" applyFont="1" applyBorder="1" applyAlignment="1">
      <alignment vertical="center"/>
    </xf>
    <xf numFmtId="0" fontId="11" fillId="0" borderId="10" xfId="0" applyFont="1" applyBorder="1" applyAlignment="1">
      <alignment vertical="center"/>
    </xf>
    <xf numFmtId="0" fontId="11" fillId="0" borderId="11" xfId="0" applyFont="1" applyBorder="1" applyAlignment="1">
      <alignment vertical="center"/>
    </xf>
    <xf numFmtId="0" fontId="4" fillId="0" borderId="2" xfId="0" applyFont="1" applyBorder="1" applyAlignment="1">
      <alignment vertical="center"/>
    </xf>
    <xf numFmtId="0" fontId="3" fillId="0" borderId="4" xfId="0" applyFont="1" applyBorder="1" applyAlignment="1">
      <alignment vertical="center"/>
    </xf>
    <xf numFmtId="44" fontId="4" fillId="0" borderId="0" xfId="1" applyFont="1" applyAlignment="1">
      <alignment vertical="center"/>
    </xf>
    <xf numFmtId="44" fontId="4" fillId="0" borderId="0" xfId="1" applyFont="1" applyBorder="1" applyAlignment="1" applyProtection="1">
      <alignment vertical="center"/>
      <protection hidden="1"/>
    </xf>
    <xf numFmtId="10" fontId="3" fillId="0" borderId="0" xfId="2" applyNumberFormat="1" applyFont="1" applyBorder="1" applyAlignment="1" applyProtection="1">
      <alignment horizontal="center" vertical="center"/>
      <protection hidden="1"/>
    </xf>
    <xf numFmtId="0" fontId="12" fillId="0" borderId="2" xfId="0" applyFont="1" applyBorder="1" applyAlignment="1" applyProtection="1">
      <alignment vertical="center"/>
      <protection hidden="1"/>
    </xf>
    <xf numFmtId="0" fontId="25" fillId="0" borderId="4" xfId="0" applyFont="1" applyBorder="1"/>
    <xf numFmtId="0" fontId="26" fillId="0" borderId="0" xfId="0" applyFont="1"/>
    <xf numFmtId="0" fontId="25" fillId="0" borderId="5" xfId="0" applyFont="1" applyBorder="1"/>
    <xf numFmtId="0" fontId="25" fillId="0" borderId="0" xfId="0" applyFont="1"/>
    <xf numFmtId="0" fontId="25" fillId="0" borderId="4" xfId="0" applyFont="1" applyBorder="1" applyAlignment="1">
      <alignment horizontal="center" vertical="center"/>
    </xf>
    <xf numFmtId="0" fontId="26" fillId="0" borderId="5" xfId="0" applyFont="1" applyBorder="1"/>
    <xf numFmtId="0" fontId="26" fillId="0" borderId="4" xfId="0" applyFont="1" applyBorder="1"/>
    <xf numFmtId="0" fontId="26" fillId="0" borderId="9" xfId="0" applyFont="1" applyBorder="1"/>
    <xf numFmtId="0" fontId="26" fillId="0" borderId="10" xfId="0" applyFont="1" applyBorder="1"/>
    <xf numFmtId="0" fontId="26" fillId="0" borderId="11" xfId="0" applyFont="1" applyBorder="1"/>
    <xf numFmtId="0" fontId="25" fillId="0" borderId="0" xfId="0" applyFont="1" applyAlignment="1">
      <alignment horizontal="center" vertical="center"/>
    </xf>
    <xf numFmtId="0" fontId="5" fillId="0" borderId="6" xfId="0" applyFont="1" applyBorder="1" applyAlignment="1">
      <alignment horizontal="center" vertical="center" wrapText="1"/>
    </xf>
    <xf numFmtId="0" fontId="5" fillId="0" borderId="14" xfId="0" applyFont="1" applyBorder="1" applyAlignment="1">
      <alignment horizontal="center" vertical="center"/>
    </xf>
    <xf numFmtId="0" fontId="5" fillId="0" borderId="14" xfId="0" applyFont="1" applyBorder="1" applyAlignment="1">
      <alignment horizontal="center" vertical="center" wrapText="1"/>
    </xf>
    <xf numFmtId="164" fontId="5" fillId="0" borderId="6" xfId="1" applyNumberFormat="1" applyFont="1" applyBorder="1" applyAlignment="1">
      <alignment horizontal="center" vertical="center"/>
    </xf>
    <xf numFmtId="0" fontId="4" fillId="3" borderId="6" xfId="0" applyFont="1" applyFill="1" applyBorder="1" applyAlignment="1">
      <alignment horizontal="center" vertical="center" wrapText="1"/>
    </xf>
    <xf numFmtId="6" fontId="22" fillId="3" borderId="8" xfId="3" applyNumberFormat="1" applyFont="1" applyFill="1" applyBorder="1" applyAlignment="1">
      <alignment horizontal="center" vertical="center"/>
    </xf>
    <xf numFmtId="0" fontId="4" fillId="3" borderId="0" xfId="0" applyFont="1" applyFill="1" applyAlignment="1">
      <alignment horizontal="left" vertical="center"/>
    </xf>
    <xf numFmtId="0" fontId="4" fillId="3" borderId="6" xfId="0" applyFont="1" applyFill="1" applyBorder="1" applyAlignment="1">
      <alignment horizontal="center" vertical="center"/>
    </xf>
    <xf numFmtId="6" fontId="23" fillId="3" borderId="8" xfId="3" applyNumberFormat="1" applyFont="1" applyFill="1" applyBorder="1" applyAlignment="1">
      <alignment horizontal="center" vertical="center"/>
    </xf>
    <xf numFmtId="6" fontId="22" fillId="3" borderId="11" xfId="3" applyNumberFormat="1" applyFont="1" applyFill="1" applyBorder="1" applyAlignment="1">
      <alignment horizontal="center" vertical="center"/>
    </xf>
    <xf numFmtId="164" fontId="23" fillId="3" borderId="0" xfId="1" applyNumberFormat="1" applyFont="1" applyFill="1" applyBorder="1" applyAlignment="1">
      <alignment horizontal="center" vertical="center" shrinkToFit="1"/>
    </xf>
    <xf numFmtId="165" fontId="23" fillId="3" borderId="6" xfId="1" applyNumberFormat="1" applyFont="1" applyFill="1" applyBorder="1" applyAlignment="1">
      <alignment horizontal="left" vertical="center" indent="1" shrinkToFit="1"/>
    </xf>
    <xf numFmtId="165" fontId="5" fillId="3" borderId="6" xfId="0" applyNumberFormat="1" applyFont="1" applyFill="1" applyBorder="1" applyAlignment="1">
      <alignment horizontal="left" vertical="center" indent="1"/>
    </xf>
    <xf numFmtId="165" fontId="5" fillId="3" borderId="6" xfId="1" applyNumberFormat="1" applyFont="1" applyFill="1" applyBorder="1" applyAlignment="1">
      <alignment horizontal="left" vertical="center" indent="1"/>
    </xf>
    <xf numFmtId="0" fontId="3" fillId="0" borderId="0" xfId="0" applyFont="1" applyAlignment="1">
      <alignment horizontal="center" vertical="center"/>
    </xf>
    <xf numFmtId="0" fontId="4" fillId="2" borderId="25" xfId="0" applyFont="1" applyFill="1" applyBorder="1" applyAlignment="1" applyProtection="1">
      <alignment horizontal="left" vertical="center"/>
      <protection locked="0"/>
    </xf>
    <xf numFmtId="44" fontId="4" fillId="2" borderId="25" xfId="1" applyFont="1" applyFill="1" applyBorder="1" applyAlignment="1" applyProtection="1">
      <alignment vertical="center"/>
      <protection locked="0"/>
    </xf>
    <xf numFmtId="0" fontId="3" fillId="0" borderId="29" xfId="0" applyFont="1" applyBorder="1" applyAlignment="1">
      <alignment vertical="center"/>
    </xf>
    <xf numFmtId="0" fontId="13" fillId="0" borderId="0" xfId="0" applyFont="1" applyAlignment="1">
      <alignment vertical="center"/>
    </xf>
    <xf numFmtId="0" fontId="4" fillId="0" borderId="33" xfId="0" applyFont="1" applyBorder="1" applyAlignment="1">
      <alignment horizontal="center" vertical="center"/>
    </xf>
    <xf numFmtId="0" fontId="14" fillId="0" borderId="34" xfId="0" applyFont="1" applyBorder="1" applyAlignment="1">
      <alignment horizontal="right" vertical="center"/>
    </xf>
    <xf numFmtId="0" fontId="15" fillId="0" borderId="0" xfId="0" applyFont="1" applyAlignment="1" applyProtection="1">
      <alignment vertical="center"/>
      <protection locked="0" hidden="1"/>
    </xf>
    <xf numFmtId="0" fontId="15" fillId="0" borderId="0" xfId="0" applyFont="1" applyAlignment="1" applyProtection="1">
      <alignment vertical="center"/>
      <protection hidden="1"/>
    </xf>
    <xf numFmtId="0" fontId="4" fillId="0" borderId="30" xfId="0" applyFont="1" applyBorder="1" applyAlignment="1">
      <alignment vertical="center"/>
    </xf>
    <xf numFmtId="0" fontId="4" fillId="0" borderId="35" xfId="0" applyFont="1" applyBorder="1" applyAlignment="1">
      <alignment horizontal="center" vertical="center"/>
    </xf>
    <xf numFmtId="44" fontId="4" fillId="0" borderId="37" xfId="0" applyNumberFormat="1" applyFont="1" applyBorder="1" applyAlignment="1" applyProtection="1">
      <alignment vertical="center"/>
      <protection hidden="1"/>
    </xf>
    <xf numFmtId="44" fontId="3" fillId="0" borderId="39" xfId="1" applyFont="1" applyBorder="1" applyAlignment="1" applyProtection="1">
      <alignment vertical="center"/>
      <protection hidden="1"/>
    </xf>
    <xf numFmtId="164" fontId="3" fillId="0" borderId="36" xfId="1" applyNumberFormat="1" applyFont="1" applyBorder="1" applyAlignment="1" applyProtection="1">
      <alignment vertical="center"/>
      <protection hidden="1"/>
    </xf>
    <xf numFmtId="0" fontId="3" fillId="0" borderId="40" xfId="0" applyFont="1" applyBorder="1" applyAlignment="1">
      <alignment horizontal="center" vertical="center"/>
    </xf>
    <xf numFmtId="44" fontId="4" fillId="0" borderId="37" xfId="1" applyFont="1" applyBorder="1" applyAlignment="1">
      <alignment vertical="center"/>
    </xf>
    <xf numFmtId="44" fontId="4" fillId="0" borderId="37" xfId="1" applyFont="1" applyBorder="1" applyAlignment="1" applyProtection="1">
      <alignment vertical="center"/>
      <protection hidden="1"/>
    </xf>
    <xf numFmtId="44" fontId="3" fillId="0" borderId="37" xfId="0" applyNumberFormat="1" applyFont="1" applyBorder="1" applyAlignment="1" applyProtection="1">
      <alignment horizontal="right" vertical="center"/>
      <protection hidden="1"/>
    </xf>
    <xf numFmtId="0" fontId="4" fillId="0" borderId="41" xfId="0" applyFont="1" applyBorder="1" applyAlignment="1">
      <alignment horizontal="center" vertical="center"/>
    </xf>
    <xf numFmtId="44" fontId="4" fillId="2" borderId="37" xfId="1" applyFont="1" applyFill="1" applyBorder="1" applyAlignment="1" applyProtection="1">
      <alignment vertical="center"/>
      <protection locked="0"/>
    </xf>
    <xf numFmtId="0" fontId="11" fillId="0" borderId="35" xfId="0" applyFont="1" applyBorder="1" applyAlignment="1">
      <alignment horizontal="center" vertical="center"/>
    </xf>
    <xf numFmtId="44" fontId="11" fillId="0" borderId="37" xfId="0" applyNumberFormat="1" applyFont="1" applyBorder="1" applyAlignment="1" applyProtection="1">
      <alignment vertical="center"/>
      <protection hidden="1"/>
    </xf>
    <xf numFmtId="0" fontId="11" fillId="0" borderId="29" xfId="0" applyFont="1" applyBorder="1" applyAlignment="1">
      <alignment horizontal="center" vertical="center"/>
    </xf>
    <xf numFmtId="0" fontId="11" fillId="0" borderId="0" xfId="0" applyFont="1" applyAlignment="1">
      <alignment vertical="center"/>
    </xf>
    <xf numFmtId="44" fontId="11" fillId="0" borderId="37" xfId="1" applyFont="1" applyBorder="1" applyAlignment="1" applyProtection="1">
      <alignment vertical="center"/>
      <protection hidden="1"/>
    </xf>
    <xf numFmtId="44" fontId="11" fillId="0" borderId="37" xfId="2" applyNumberFormat="1" applyFont="1" applyBorder="1" applyAlignment="1" applyProtection="1">
      <alignment vertical="center"/>
      <protection hidden="1"/>
    </xf>
    <xf numFmtId="0" fontId="11" fillId="0" borderId="42" xfId="0" applyFont="1" applyBorder="1" applyAlignment="1">
      <alignment horizontal="center" vertical="center"/>
    </xf>
    <xf numFmtId="44" fontId="11" fillId="0" borderId="37" xfId="1" applyFont="1" applyBorder="1" applyAlignment="1" applyProtection="1">
      <alignment horizontal="right" vertical="center"/>
      <protection hidden="1"/>
    </xf>
    <xf numFmtId="0" fontId="4" fillId="0" borderId="29" xfId="0" applyFont="1" applyBorder="1" applyAlignment="1">
      <alignment vertical="center"/>
    </xf>
    <xf numFmtId="0" fontId="4" fillId="0" borderId="43" xfId="0" applyFont="1" applyBorder="1" applyAlignment="1">
      <alignment horizontal="center" vertical="center"/>
    </xf>
    <xf numFmtId="44" fontId="3" fillId="0" borderId="44" xfId="2" applyNumberFormat="1" applyFont="1" applyBorder="1" applyAlignment="1" applyProtection="1">
      <alignment vertical="center"/>
      <protection hidden="1"/>
    </xf>
    <xf numFmtId="0" fontId="4" fillId="0" borderId="45" xfId="0" applyFont="1" applyBorder="1" applyAlignment="1">
      <alignment horizontal="center" vertical="center"/>
    </xf>
    <xf numFmtId="44" fontId="3" fillId="0" borderId="46" xfId="2" applyNumberFormat="1" applyFont="1" applyBorder="1" applyAlignment="1" applyProtection="1">
      <alignment vertical="center"/>
      <protection hidden="1"/>
    </xf>
    <xf numFmtId="10" fontId="4" fillId="0" borderId="37" xfId="2" applyNumberFormat="1" applyFont="1" applyFill="1" applyBorder="1" applyAlignment="1" applyProtection="1">
      <alignment horizontal="center" vertical="center"/>
      <protection hidden="1"/>
    </xf>
    <xf numFmtId="0" fontId="4" fillId="0" borderId="47" xfId="0" applyFont="1" applyBorder="1" applyAlignment="1">
      <alignment horizontal="center" vertical="center"/>
    </xf>
    <xf numFmtId="44" fontId="4" fillId="0" borderId="37" xfId="2" applyNumberFormat="1" applyFont="1" applyBorder="1" applyAlignment="1" applyProtection="1">
      <alignment vertical="center"/>
      <protection hidden="1"/>
    </xf>
    <xf numFmtId="0" fontId="4" fillId="0" borderId="48" xfId="0" applyFont="1" applyBorder="1" applyAlignment="1">
      <alignment horizontal="center" vertical="center"/>
    </xf>
    <xf numFmtId="10" fontId="3" fillId="0" borderId="40" xfId="2" applyNumberFormat="1" applyFont="1" applyBorder="1" applyAlignment="1" applyProtection="1">
      <alignment horizontal="center" vertical="center"/>
      <protection hidden="1"/>
    </xf>
    <xf numFmtId="0" fontId="12" fillId="0" borderId="49" xfId="0" applyFont="1" applyBorder="1" applyAlignment="1" applyProtection="1">
      <alignment vertical="center"/>
      <protection hidden="1"/>
    </xf>
    <xf numFmtId="0" fontId="14" fillId="0" borderId="30" xfId="0" applyFont="1" applyBorder="1" applyAlignment="1">
      <alignment horizontal="right" vertical="center"/>
    </xf>
    <xf numFmtId="0" fontId="4" fillId="4" borderId="6" xfId="0" applyFont="1" applyFill="1" applyBorder="1" applyAlignment="1" applyProtection="1">
      <alignment horizontal="left" vertical="center"/>
      <protection locked="0"/>
    </xf>
    <xf numFmtId="0" fontId="4" fillId="2" borderId="8" xfId="1" applyNumberFormat="1" applyFont="1" applyFill="1" applyBorder="1" applyAlignment="1" applyProtection="1">
      <alignment vertical="center"/>
      <protection locked="0"/>
    </xf>
    <xf numFmtId="0" fontId="4" fillId="0" borderId="0" xfId="0" applyFont="1" applyAlignment="1">
      <alignment horizontal="left" vertical="center"/>
    </xf>
    <xf numFmtId="1" fontId="24" fillId="0" borderId="0" xfId="0" applyNumberFormat="1" applyFont="1" applyAlignment="1">
      <alignment horizontal="center" vertical="top" shrinkToFit="1"/>
    </xf>
    <xf numFmtId="0" fontId="4" fillId="0" borderId="29" xfId="0" applyFont="1" applyBorder="1" applyAlignment="1">
      <alignment horizontal="center" vertical="center"/>
    </xf>
    <xf numFmtId="0" fontId="5" fillId="0" borderId="0" xfId="0" applyFont="1" applyAlignment="1">
      <alignment horizontal="right" vertical="center"/>
    </xf>
    <xf numFmtId="0" fontId="3" fillId="3" borderId="0" xfId="0" applyFont="1" applyFill="1" applyAlignment="1">
      <alignment horizontal="left" vertical="center"/>
    </xf>
    <xf numFmtId="0" fontId="4" fillId="3" borderId="0" xfId="0" applyFont="1" applyFill="1" applyAlignment="1">
      <alignment horizontal="center" vertical="center" wrapText="1"/>
    </xf>
    <xf numFmtId="165" fontId="5" fillId="3" borderId="0" xfId="0" applyNumberFormat="1" applyFont="1" applyFill="1" applyAlignment="1">
      <alignment horizontal="left" vertical="center" indent="1"/>
    </xf>
    <xf numFmtId="6" fontId="23" fillId="3" borderId="3" xfId="3" applyNumberFormat="1" applyFont="1" applyFill="1" applyBorder="1" applyAlignment="1">
      <alignment horizontal="center" vertical="center"/>
    </xf>
    <xf numFmtId="6" fontId="22" fillId="3" borderId="0" xfId="3" applyNumberFormat="1" applyFont="1" applyFill="1" applyBorder="1" applyAlignment="1">
      <alignment horizontal="center" vertical="center"/>
    </xf>
    <xf numFmtId="6" fontId="23" fillId="3" borderId="0" xfId="3" applyNumberFormat="1" applyFont="1" applyFill="1" applyBorder="1" applyAlignment="1">
      <alignment horizontal="center" vertical="center"/>
    </xf>
    <xf numFmtId="0" fontId="3" fillId="3" borderId="6" xfId="0" applyFont="1" applyFill="1" applyBorder="1" applyAlignment="1">
      <alignment horizontal="center" vertical="center" wrapText="1"/>
    </xf>
    <xf numFmtId="165" fontId="3" fillId="3" borderId="6" xfId="1" applyNumberFormat="1" applyFont="1" applyFill="1" applyBorder="1" applyAlignment="1">
      <alignment horizontal="left" vertical="center" wrapText="1" indent="1"/>
    </xf>
    <xf numFmtId="0" fontId="3" fillId="3" borderId="8" xfId="0" applyFont="1" applyFill="1" applyBorder="1" applyAlignment="1">
      <alignment horizontal="center" vertical="center"/>
    </xf>
    <xf numFmtId="165" fontId="4" fillId="3" borderId="6" xfId="1" applyNumberFormat="1" applyFont="1" applyFill="1" applyBorder="1" applyAlignment="1">
      <alignment horizontal="left" vertical="center" wrapText="1" indent="1"/>
    </xf>
    <xf numFmtId="6" fontId="23" fillId="3" borderId="11" xfId="3" applyNumberFormat="1" applyFont="1" applyFill="1" applyBorder="1" applyAlignment="1">
      <alignment horizontal="center" vertical="center"/>
    </xf>
    <xf numFmtId="165" fontId="4" fillId="3" borderId="6" xfId="1" applyNumberFormat="1" applyFont="1" applyFill="1" applyBorder="1" applyAlignment="1">
      <alignment horizontal="left" vertical="center" indent="1"/>
    </xf>
    <xf numFmtId="0" fontId="4" fillId="3" borderId="8" xfId="0" applyFont="1" applyFill="1" applyBorder="1" applyAlignment="1">
      <alignment horizontal="center" vertical="center"/>
    </xf>
    <xf numFmtId="6" fontId="22" fillId="3" borderId="3" xfId="3" applyNumberFormat="1" applyFont="1" applyFill="1" applyBorder="1" applyAlignment="1">
      <alignment horizontal="center" vertical="center"/>
    </xf>
    <xf numFmtId="164" fontId="22" fillId="3" borderId="8" xfId="3" applyNumberFormat="1" applyFont="1" applyFill="1" applyBorder="1" applyAlignment="1">
      <alignment horizontal="center" vertical="center" wrapText="1"/>
    </xf>
    <xf numFmtId="0" fontId="3" fillId="3" borderId="6" xfId="0" applyFont="1" applyFill="1" applyBorder="1" applyAlignment="1">
      <alignment horizontal="center" vertical="center"/>
    </xf>
    <xf numFmtId="165" fontId="3" fillId="3" borderId="0" xfId="1" applyNumberFormat="1" applyFont="1" applyFill="1" applyBorder="1" applyAlignment="1">
      <alignment horizontal="left" vertical="center" indent="1"/>
    </xf>
    <xf numFmtId="0" fontId="4" fillId="3" borderId="0" xfId="0" applyFont="1" applyFill="1" applyAlignment="1">
      <alignment horizontal="center" vertical="center"/>
    </xf>
    <xf numFmtId="165" fontId="4" fillId="3" borderId="0" xfId="1" applyNumberFormat="1" applyFont="1" applyFill="1" applyBorder="1" applyAlignment="1">
      <alignment horizontal="left" vertical="center" indent="1"/>
    </xf>
    <xf numFmtId="14" fontId="4" fillId="2" borderId="12" xfId="1" applyNumberFormat="1" applyFont="1" applyFill="1" applyBorder="1" applyAlignment="1" applyProtection="1">
      <alignment vertical="center"/>
      <protection locked="0"/>
    </xf>
    <xf numFmtId="0" fontId="18" fillId="0" borderId="4" xfId="0" applyFont="1" applyBorder="1" applyAlignment="1">
      <alignment horizontal="center" vertical="center" wrapText="1"/>
    </xf>
    <xf numFmtId="0" fontId="18" fillId="0" borderId="0" xfId="0" applyFont="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4" fillId="0" borderId="7" xfId="0" applyFont="1" applyBorder="1" applyAlignment="1">
      <alignment horizontal="left" vertical="center"/>
    </xf>
    <xf numFmtId="0" fontId="4" fillId="0" borderId="12" xfId="0" applyFont="1" applyBorder="1" applyAlignment="1">
      <alignment horizontal="left" vertical="center"/>
    </xf>
    <xf numFmtId="0" fontId="4" fillId="0" borderId="8" xfId="0" applyFont="1" applyBorder="1" applyAlignment="1">
      <alignment horizontal="left" vertical="center"/>
    </xf>
    <xf numFmtId="49" fontId="4" fillId="2" borderId="21" xfId="0" applyNumberFormat="1" applyFont="1" applyFill="1" applyBorder="1" applyAlignment="1" applyProtection="1">
      <alignment horizontal="center" vertical="center"/>
      <protection locked="0"/>
    </xf>
    <xf numFmtId="49" fontId="4" fillId="2" borderId="32" xfId="0" applyNumberFormat="1" applyFont="1" applyFill="1" applyBorder="1" applyAlignment="1" applyProtection="1">
      <alignment horizontal="center" vertical="center"/>
      <protection locked="0"/>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9" xfId="0" applyFont="1" applyBorder="1" applyAlignment="1">
      <alignment horizontal="center" vertical="center"/>
    </xf>
    <xf numFmtId="0" fontId="4" fillId="0" borderId="37" xfId="0" applyFont="1" applyBorder="1" applyAlignment="1">
      <alignment horizontal="center" vertical="center"/>
    </xf>
    <xf numFmtId="0" fontId="3" fillId="0" borderId="24" xfId="0" applyFont="1" applyBorder="1" applyAlignment="1">
      <alignment horizontal="right" vertical="center"/>
    </xf>
    <xf numFmtId="0" fontId="3" fillId="0" borderId="12" xfId="0" applyFont="1" applyBorder="1" applyAlignment="1">
      <alignment horizontal="right" vertical="center"/>
    </xf>
    <xf numFmtId="0" fontId="3" fillId="0" borderId="8" xfId="0" applyFont="1" applyBorder="1" applyAlignment="1">
      <alignment horizontal="right" vertical="center"/>
    </xf>
    <xf numFmtId="44" fontId="3" fillId="0" borderId="7" xfId="1" applyFont="1" applyFill="1" applyBorder="1" applyAlignment="1" applyProtection="1">
      <alignment horizontal="center" vertical="center"/>
      <protection hidden="1"/>
    </xf>
    <xf numFmtId="44" fontId="3" fillId="0" borderId="8" xfId="1" applyFont="1" applyFill="1" applyBorder="1" applyAlignment="1" applyProtection="1">
      <alignment horizontal="center" vertical="center"/>
      <protection hidden="1"/>
    </xf>
    <xf numFmtId="0" fontId="4" fillId="0" borderId="36" xfId="0" applyFont="1" applyBorder="1" applyAlignment="1">
      <alignment horizontal="left"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11" fillId="0" borderId="7" xfId="0" applyFont="1" applyBorder="1" applyAlignment="1">
      <alignment horizontal="left" vertical="center"/>
    </xf>
    <xf numFmtId="0" fontId="11" fillId="0" borderId="12" xfId="0" applyFont="1" applyBorder="1" applyAlignment="1">
      <alignment horizontal="left" vertical="center"/>
    </xf>
    <xf numFmtId="0" fontId="3" fillId="0" borderId="29" xfId="0" applyFont="1" applyBorder="1" applyAlignment="1">
      <alignment horizontal="left" vertical="center"/>
    </xf>
    <xf numFmtId="0" fontId="3" fillId="0" borderId="0" xfId="0" applyFont="1" applyAlignment="1">
      <alignment horizontal="left" vertical="center"/>
    </xf>
    <xf numFmtId="0" fontId="3" fillId="0" borderId="30" xfId="0" applyFont="1" applyBorder="1" applyAlignment="1">
      <alignment horizontal="left" vertical="center"/>
    </xf>
    <xf numFmtId="0" fontId="4" fillId="0" borderId="0" xfId="0" applyFont="1" applyAlignment="1">
      <alignment horizontal="center" vertical="center"/>
    </xf>
    <xf numFmtId="0" fontId="4" fillId="0" borderId="30" xfId="0" applyFont="1" applyBorder="1" applyAlignment="1">
      <alignment horizontal="center" vertical="center"/>
    </xf>
    <xf numFmtId="0" fontId="13" fillId="0" borderId="29" xfId="0" applyFont="1" applyBorder="1" applyAlignment="1">
      <alignment horizontal="center" vertical="center" wrapText="1"/>
    </xf>
    <xf numFmtId="0" fontId="13" fillId="0" borderId="0" xfId="0" applyFont="1" applyAlignment="1">
      <alignment horizontal="center" vertical="center" wrapText="1"/>
    </xf>
    <xf numFmtId="0" fontId="13" fillId="0" borderId="30" xfId="0" applyFont="1" applyBorder="1" applyAlignment="1">
      <alignment horizontal="center" vertical="center" wrapText="1"/>
    </xf>
    <xf numFmtId="0" fontId="13" fillId="0" borderId="51" xfId="0" applyFont="1" applyBorder="1" applyAlignment="1">
      <alignment horizontal="center" vertical="center" wrapText="1"/>
    </xf>
    <xf numFmtId="0" fontId="13" fillId="0" borderId="52" xfId="0" applyFont="1" applyBorder="1" applyAlignment="1">
      <alignment horizontal="center" vertical="center" wrapText="1"/>
    </xf>
    <xf numFmtId="0" fontId="13" fillId="0" borderId="53" xfId="0" applyFont="1" applyBorder="1" applyAlignment="1">
      <alignment horizontal="center" vertical="center" wrapText="1"/>
    </xf>
    <xf numFmtId="0" fontId="11" fillId="0" borderId="8" xfId="0" applyFont="1" applyBorder="1" applyAlignment="1">
      <alignment horizontal="left" vertical="center"/>
    </xf>
    <xf numFmtId="0" fontId="3" fillId="0" borderId="23" xfId="0" applyFont="1" applyBorder="1" applyAlignment="1">
      <alignment horizontal="left" vertical="center"/>
    </xf>
    <xf numFmtId="0" fontId="17" fillId="0" borderId="12" xfId="0" applyFont="1" applyBorder="1" applyAlignment="1" applyProtection="1">
      <alignment horizontal="left" vertical="center"/>
      <protection hidden="1"/>
    </xf>
    <xf numFmtId="0" fontId="17" fillId="0" borderId="8" xfId="0" applyFont="1" applyBorder="1" applyAlignment="1" applyProtection="1">
      <alignment horizontal="left" vertical="center"/>
      <protection hidden="1"/>
    </xf>
    <xf numFmtId="14" fontId="4" fillId="2" borderId="7" xfId="1" applyNumberFormat="1" applyFont="1" applyFill="1" applyBorder="1" applyAlignment="1" applyProtection="1">
      <alignment horizontal="center" vertical="center"/>
      <protection locked="0"/>
    </xf>
    <xf numFmtId="14" fontId="4" fillId="2" borderId="36" xfId="1" applyNumberFormat="1" applyFont="1" applyFill="1" applyBorder="1" applyAlignment="1" applyProtection="1">
      <alignment horizontal="center" vertical="center"/>
      <protection locked="0"/>
    </xf>
    <xf numFmtId="14" fontId="4" fillId="2" borderId="8" xfId="1" applyNumberFormat="1" applyFont="1" applyFill="1" applyBorder="1" applyAlignment="1" applyProtection="1">
      <alignment horizontal="center" vertical="center"/>
      <protection locked="0"/>
    </xf>
    <xf numFmtId="0" fontId="4" fillId="0" borderId="29"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42"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3" fillId="0" borderId="35" xfId="0" applyFont="1" applyBorder="1" applyAlignment="1">
      <alignment horizontal="center" vertical="center"/>
    </xf>
    <xf numFmtId="0" fontId="3" fillId="0" borderId="2" xfId="0" applyFont="1" applyBorder="1" applyAlignment="1">
      <alignment horizontal="center" vertical="center"/>
    </xf>
    <xf numFmtId="0" fontId="3" fillId="0" borderId="49" xfId="0" applyFont="1" applyBorder="1" applyAlignment="1">
      <alignment horizontal="center" vertical="center"/>
    </xf>
    <xf numFmtId="0" fontId="3" fillId="0" borderId="22" xfId="0" applyFont="1" applyBorder="1" applyAlignment="1">
      <alignment horizontal="left" vertical="center"/>
    </xf>
    <xf numFmtId="0" fontId="4" fillId="2" borderId="7"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3" fillId="0" borderId="0" xfId="0" applyFont="1" applyAlignment="1">
      <alignment horizontal="center" vertical="center"/>
    </xf>
    <xf numFmtId="0" fontId="5" fillId="0" borderId="0" xfId="0" applyFont="1" applyAlignment="1">
      <alignment horizontal="right" vertical="center"/>
    </xf>
    <xf numFmtId="0" fontId="5" fillId="0" borderId="5" xfId="0" applyFont="1" applyBorder="1" applyAlignment="1">
      <alignment horizontal="right" vertical="center"/>
    </xf>
    <xf numFmtId="0" fontId="4" fillId="2" borderId="6" xfId="0" applyFont="1" applyFill="1" applyBorder="1" applyAlignment="1" applyProtection="1">
      <alignment horizontal="center" vertical="center"/>
      <protection locked="0"/>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44" fontId="3" fillId="0" borderId="10" xfId="1" applyFont="1" applyBorder="1" applyAlignment="1">
      <alignment horizontal="right" vertical="center"/>
    </xf>
    <xf numFmtId="44" fontId="3" fillId="0" borderId="11" xfId="1" applyFont="1" applyBorder="1" applyAlignment="1">
      <alignment horizontal="right" vertical="center"/>
    </xf>
    <xf numFmtId="0" fontId="14" fillId="0" borderId="0" xfId="0" applyFont="1" applyAlignment="1">
      <alignment horizontal="left" vertical="center"/>
    </xf>
    <xf numFmtId="0" fontId="14" fillId="0" borderId="30" xfId="0" applyFont="1" applyBorder="1"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20" xfId="0" applyFont="1" applyBorder="1" applyAlignment="1">
      <alignment horizontal="center" vertical="center"/>
    </xf>
    <xf numFmtId="0" fontId="3" fillId="0" borderId="31" xfId="0" applyFont="1" applyBorder="1" applyAlignment="1">
      <alignment horizontal="center" vertical="center"/>
    </xf>
    <xf numFmtId="0" fontId="4" fillId="2" borderId="9"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0" borderId="3" xfId="0" applyFont="1" applyBorder="1" applyAlignment="1">
      <alignment horizontal="left" vertical="center"/>
    </xf>
    <xf numFmtId="0" fontId="4" fillId="0" borderId="11" xfId="0" applyFont="1" applyBorder="1" applyAlignment="1">
      <alignment horizontal="left" vertical="center"/>
    </xf>
    <xf numFmtId="0" fontId="19" fillId="0" borderId="4"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30" xfId="0" applyFont="1" applyBorder="1" applyAlignment="1" applyProtection="1">
      <alignment horizontal="center" vertical="center" wrapText="1"/>
      <protection locked="0"/>
    </xf>
    <xf numFmtId="0" fontId="3" fillId="0" borderId="29" xfId="0" applyFont="1" applyBorder="1" applyAlignment="1">
      <alignment horizontal="left" vertical="center" wrapText="1"/>
    </xf>
    <xf numFmtId="0" fontId="3" fillId="0" borderId="0" xfId="0" applyFont="1" applyAlignment="1">
      <alignment horizontal="left" vertical="center" wrapText="1"/>
    </xf>
    <xf numFmtId="0" fontId="4" fillId="0" borderId="55" xfId="0" applyFont="1" applyBorder="1" applyAlignment="1">
      <alignment horizontal="left" vertical="center"/>
    </xf>
    <xf numFmtId="0" fontId="4" fillId="4" borderId="54" xfId="0" applyFont="1" applyFill="1" applyBorder="1" applyAlignment="1">
      <alignment horizontal="center" vertical="center"/>
    </xf>
    <xf numFmtId="0" fontId="4" fillId="4" borderId="56" xfId="0" applyFont="1" applyFill="1" applyBorder="1" applyAlignment="1">
      <alignment horizontal="center" vertical="center"/>
    </xf>
    <xf numFmtId="0" fontId="3" fillId="0" borderId="57" xfId="0" applyFont="1" applyBorder="1" applyAlignment="1">
      <alignment horizontal="left" vertical="center"/>
    </xf>
    <xf numFmtId="0" fontId="3" fillId="0" borderId="58" xfId="0" applyFont="1" applyBorder="1" applyAlignment="1">
      <alignment horizontal="left" vertical="center"/>
    </xf>
    <xf numFmtId="0" fontId="3" fillId="0" borderId="24" xfId="0" applyFont="1" applyBorder="1" applyAlignment="1">
      <alignment horizontal="center" vertical="center"/>
    </xf>
    <xf numFmtId="0" fontId="3" fillId="0" borderId="12" xfId="0" applyFont="1" applyBorder="1" applyAlignment="1">
      <alignment horizontal="center" vertical="center"/>
    </xf>
    <xf numFmtId="44" fontId="3" fillId="0" borderId="24" xfId="0" applyNumberFormat="1" applyFont="1" applyBorder="1" applyAlignment="1">
      <alignment horizontal="center" vertical="center"/>
    </xf>
    <xf numFmtId="44" fontId="3" fillId="0" borderId="36" xfId="0" applyNumberFormat="1" applyFont="1" applyBorder="1" applyAlignment="1">
      <alignment horizontal="center" vertical="center"/>
    </xf>
    <xf numFmtId="0" fontId="21" fillId="0" borderId="0" xfId="3" applyFont="1" applyBorder="1" applyAlignment="1">
      <alignment horizontal="center" vertical="center"/>
    </xf>
    <xf numFmtId="0" fontId="21" fillId="0" borderId="10" xfId="3" applyFont="1" applyBorder="1" applyAlignment="1">
      <alignment horizontal="center" vertical="center"/>
    </xf>
    <xf numFmtId="0" fontId="21" fillId="0" borderId="38" xfId="3" applyFont="1" applyBorder="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5" fillId="0" borderId="0" xfId="0" applyFont="1" applyAlignment="1">
      <alignment horizontal="center" vertical="center"/>
    </xf>
    <xf numFmtId="0" fontId="27" fillId="0" borderId="1" xfId="0" applyFont="1" applyBorder="1" applyAlignment="1">
      <alignment horizontal="left" vertical="center"/>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left"/>
    </xf>
    <xf numFmtId="0" fontId="5" fillId="0" borderId="12" xfId="0" applyFont="1" applyBorder="1" applyAlignment="1">
      <alignment horizontal="left"/>
    </xf>
    <xf numFmtId="0" fontId="5" fillId="0" borderId="8" xfId="0" applyFont="1" applyBorder="1" applyAlignment="1">
      <alignment horizontal="left"/>
    </xf>
    <xf numFmtId="0" fontId="27" fillId="0" borderId="7" xfId="0" applyFont="1" applyBorder="1" applyAlignment="1">
      <alignment horizontal="center" vertical="center"/>
    </xf>
    <xf numFmtId="0" fontId="27" fillId="0" borderId="12" xfId="0" applyFont="1" applyBorder="1" applyAlignment="1">
      <alignment horizontal="center" vertical="center"/>
    </xf>
    <xf numFmtId="0" fontId="27" fillId="0" borderId="8" xfId="0" applyFont="1" applyBorder="1" applyAlignment="1">
      <alignment horizontal="center" vertical="center"/>
    </xf>
    <xf numFmtId="0" fontId="5" fillId="0" borderId="17" xfId="0" applyFont="1" applyBorder="1" applyAlignment="1">
      <alignment horizontal="center" vertical="center"/>
    </xf>
    <xf numFmtId="0" fontId="5" fillId="0" borderId="8" xfId="0" applyFont="1" applyBorder="1" applyAlignment="1">
      <alignment horizontal="center" vertical="center"/>
    </xf>
    <xf numFmtId="0" fontId="27" fillId="0" borderId="7" xfId="0" applyFont="1" applyBorder="1" applyAlignment="1">
      <alignment horizontal="center"/>
    </xf>
    <xf numFmtId="0" fontId="27" fillId="0" borderId="12" xfId="0" applyFont="1" applyBorder="1" applyAlignment="1">
      <alignment horizontal="center"/>
    </xf>
    <xf numFmtId="0" fontId="27" fillId="0" borderId="8" xfId="0" applyFont="1" applyBorder="1" applyAlignment="1">
      <alignment horizont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10" fillId="0" borderId="2" xfId="0" applyFont="1" applyBorder="1" applyAlignment="1">
      <alignment horizontal="left"/>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8" xfId="0" applyFont="1" applyBorder="1" applyAlignment="1">
      <alignment horizontal="center" vertical="center"/>
    </xf>
    <xf numFmtId="0" fontId="6" fillId="0" borderId="14" xfId="0" applyFont="1" applyBorder="1" applyAlignment="1">
      <alignment horizontal="center" vertical="center"/>
    </xf>
    <xf numFmtId="0" fontId="6" fillId="0" borderId="19" xfId="0" applyFont="1" applyBorder="1" applyAlignment="1">
      <alignment horizontal="center" vertical="center"/>
    </xf>
    <xf numFmtId="0" fontId="27" fillId="0" borderId="7" xfId="0" applyFont="1" applyBorder="1" applyAlignment="1">
      <alignment horizontal="left" vertical="center"/>
    </xf>
    <xf numFmtId="0" fontId="5" fillId="0" borderId="12" xfId="0" applyFont="1" applyBorder="1" applyAlignment="1">
      <alignment horizontal="left" vertical="center"/>
    </xf>
    <xf numFmtId="0" fontId="5" fillId="0" borderId="8" xfId="0" applyFont="1" applyBorder="1" applyAlignment="1">
      <alignment horizontal="left" vertical="center"/>
    </xf>
    <xf numFmtId="0" fontId="5" fillId="0" borderId="7" xfId="0" applyFont="1" applyBorder="1" applyAlignment="1">
      <alignment horizontal="left"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0" fontId="5" fillId="0" borderId="7" xfId="0" applyFont="1" applyBorder="1" applyAlignment="1">
      <alignment horizontal="left" wrapText="1"/>
    </xf>
    <xf numFmtId="0" fontId="5" fillId="0" borderId="12" xfId="0" applyFont="1" applyBorder="1" applyAlignment="1">
      <alignment horizontal="left" wrapText="1"/>
    </xf>
    <xf numFmtId="0" fontId="5" fillId="0" borderId="8" xfId="0" applyFont="1" applyBorder="1" applyAlignment="1">
      <alignment horizontal="left"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10" fillId="0" borderId="4" xfId="0" applyFont="1" applyBorder="1" applyAlignment="1">
      <alignment horizontal="center" vertical="center" wrapText="1"/>
    </xf>
    <xf numFmtId="0" fontId="10" fillId="0" borderId="0" xfId="0" applyFont="1" applyAlignment="1">
      <alignment horizontal="center" vertical="center" wrapText="1"/>
    </xf>
    <xf numFmtId="0" fontId="10" fillId="0" borderId="5" xfId="0" applyFont="1" applyBorder="1" applyAlignment="1">
      <alignment horizontal="center" vertical="center" wrapText="1"/>
    </xf>
    <xf numFmtId="0" fontId="5" fillId="0" borderId="15" xfId="0" applyFont="1" applyBorder="1" applyAlignment="1">
      <alignment horizontal="left"/>
    </xf>
    <xf numFmtId="0" fontId="5" fillId="0" borderId="0" xfId="0" applyFont="1" applyAlignment="1">
      <alignment horizontal="left"/>
    </xf>
    <xf numFmtId="0" fontId="5" fillId="0" borderId="16" xfId="0" applyFont="1" applyBorder="1" applyAlignment="1">
      <alignment horizontal="left"/>
    </xf>
    <xf numFmtId="0" fontId="5" fillId="0" borderId="1" xfId="0" applyFont="1" applyBorder="1" applyAlignment="1">
      <alignment horizontal="left"/>
    </xf>
    <xf numFmtId="0" fontId="5" fillId="0" borderId="2" xfId="0" applyFont="1" applyBorder="1" applyAlignment="1">
      <alignment horizontal="left"/>
    </xf>
    <xf numFmtId="0" fontId="5" fillId="0" borderId="3" xfId="0" applyFont="1" applyBorder="1" applyAlignment="1">
      <alignment horizontal="left"/>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27" fillId="0" borderId="1"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5" fillId="0" borderId="4" xfId="0" applyFont="1" applyBorder="1" applyAlignment="1">
      <alignment vertical="center" wrapText="1"/>
    </xf>
    <xf numFmtId="0" fontId="5" fillId="0" borderId="0" xfId="0" applyFont="1" applyAlignment="1">
      <alignment vertical="center" wrapText="1"/>
    </xf>
    <xf numFmtId="0" fontId="5" fillId="0" borderId="5" xfId="0" applyFont="1" applyBorder="1" applyAlignment="1">
      <alignment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cellXfs>
  <cellStyles count="5">
    <cellStyle name="Currency" xfId="1" builtinId="4"/>
    <cellStyle name="Hyperlink" xfId="3" builtinId="8"/>
    <cellStyle name="Normal" xfId="0" builtinId="0"/>
    <cellStyle name="Normal 2" xfId="4" xr:uid="{832491EC-ECF7-41C5-A56D-7F25DFFD3501}"/>
    <cellStyle name="Percent" xfId="2" builtinId="5"/>
  </cellStyles>
  <dxfs count="0"/>
  <tableStyles count="1" defaultTableStyle="TableStyleMedium2" defaultPivotStyle="PivotStyleLight16">
    <tableStyle name="Invisible" pivot="0" table="0" count="0" xr9:uid="{9A736226-2741-49C5-8D3B-AEB0BACD0CEC}"/>
  </tableStyles>
  <colors>
    <mruColors>
      <color rgb="FFC6FF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huduser.gov/portal/datasets/fmr/smallarea/index.html" TargetMode="External"/><Relationship Id="rId13" Type="http://schemas.openxmlformats.org/officeDocument/2006/relationships/printerSettings" Target="../printerSettings/printerSettings3.bin"/><Relationship Id="rId3" Type="http://schemas.openxmlformats.org/officeDocument/2006/relationships/hyperlink" Target="https://www.huduser.gov/portal/datasets/fmr/smallarea/index.html" TargetMode="External"/><Relationship Id="rId7" Type="http://schemas.openxmlformats.org/officeDocument/2006/relationships/hyperlink" Target="https://www.huduser.gov/portal/datasets/fmr/smallarea/index.html" TargetMode="External"/><Relationship Id="rId12" Type="http://schemas.openxmlformats.org/officeDocument/2006/relationships/hyperlink" Target="https://www.huduser.gov/portal/datasets/fmr/smallarea/index.html" TargetMode="External"/><Relationship Id="rId2" Type="http://schemas.openxmlformats.org/officeDocument/2006/relationships/hyperlink" Target="https://www.huduser.gov/portal/datasets/fmr/smallarea/index.html" TargetMode="External"/><Relationship Id="rId1" Type="http://schemas.openxmlformats.org/officeDocument/2006/relationships/hyperlink" Target="https://www.huduser.gov/portal/datasets/fmr/smallarea/index.html" TargetMode="External"/><Relationship Id="rId6" Type="http://schemas.openxmlformats.org/officeDocument/2006/relationships/hyperlink" Target="https://www.huduser.gov/portal/datasets/fmr/smallarea/index.html" TargetMode="External"/><Relationship Id="rId11" Type="http://schemas.openxmlformats.org/officeDocument/2006/relationships/hyperlink" Target="https://www.huduser.gov/portal/datasets/fmr/smallarea/index.html" TargetMode="External"/><Relationship Id="rId5" Type="http://schemas.openxmlformats.org/officeDocument/2006/relationships/hyperlink" Target="https://www.huduser.gov/portal/datasets/fmr/smallarea/index.html" TargetMode="External"/><Relationship Id="rId10" Type="http://schemas.openxmlformats.org/officeDocument/2006/relationships/hyperlink" Target="https://www.huduser.gov/portal/datasets/fmr/smallarea/index.html" TargetMode="External"/><Relationship Id="rId4" Type="http://schemas.openxmlformats.org/officeDocument/2006/relationships/hyperlink" Target="https://www.huduser.gov/portal/datasets/fmr/smallarea/index.html" TargetMode="External"/><Relationship Id="rId9" Type="http://schemas.openxmlformats.org/officeDocument/2006/relationships/hyperlink" Target="https://www.huduser.gov/portal/datasets/fmr/smallarea/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86B5F-D7DB-4A69-95FC-9F9BE071DC6C}">
  <dimension ref="A1:J44"/>
  <sheetViews>
    <sheetView zoomScale="140" zoomScaleNormal="140" workbookViewId="0">
      <selection activeCell="L8" sqref="L8"/>
    </sheetView>
  </sheetViews>
  <sheetFormatPr defaultRowHeight="15" x14ac:dyDescent="0.25"/>
  <cols>
    <col min="1" max="1" width="10.5703125" customWidth="1"/>
    <col min="8" max="8" width="11" customWidth="1"/>
    <col min="10" max="10" width="9.140625" customWidth="1"/>
  </cols>
  <sheetData>
    <row r="1" spans="1:10" x14ac:dyDescent="0.25">
      <c r="A1" s="251" t="s">
        <v>0</v>
      </c>
      <c r="B1" s="252"/>
      <c r="C1" s="252"/>
      <c r="D1" s="252"/>
      <c r="E1" s="252"/>
      <c r="F1" s="252"/>
      <c r="G1" s="252"/>
      <c r="H1" s="252"/>
      <c r="I1" s="252"/>
      <c r="J1" s="253"/>
    </row>
    <row r="2" spans="1:10" x14ac:dyDescent="0.25">
      <c r="A2" s="254" t="s">
        <v>1</v>
      </c>
      <c r="B2" s="255"/>
      <c r="C2" s="255"/>
      <c r="D2" s="255"/>
      <c r="E2" s="255"/>
      <c r="F2" s="255"/>
      <c r="G2" s="255"/>
      <c r="H2" s="255"/>
      <c r="I2" s="255"/>
      <c r="J2" s="256"/>
    </row>
    <row r="3" spans="1:10" x14ac:dyDescent="0.25">
      <c r="A3" s="257" t="s">
        <v>2</v>
      </c>
      <c r="B3" s="258"/>
      <c r="C3" s="258"/>
      <c r="D3" s="258"/>
      <c r="E3" s="258"/>
      <c r="F3" s="258"/>
      <c r="G3" s="258"/>
      <c r="H3" s="258"/>
      <c r="I3" s="258"/>
      <c r="J3" s="259"/>
    </row>
    <row r="4" spans="1:10" x14ac:dyDescent="0.25">
      <c r="A4" s="266" t="s">
        <v>3</v>
      </c>
      <c r="B4" s="267"/>
      <c r="C4" s="267"/>
      <c r="D4" s="267"/>
      <c r="E4" s="267"/>
      <c r="F4" s="267"/>
      <c r="G4" s="267"/>
      <c r="H4" s="267"/>
      <c r="I4" s="267"/>
      <c r="J4" s="268"/>
    </row>
    <row r="5" spans="1:10" ht="27.75" customHeight="1" x14ac:dyDescent="0.25">
      <c r="A5" s="269" t="s">
        <v>4</v>
      </c>
      <c r="B5" s="270"/>
      <c r="C5" s="270"/>
      <c r="D5" s="270"/>
      <c r="E5" s="270"/>
      <c r="F5" s="270"/>
      <c r="G5" s="270"/>
      <c r="H5" s="270"/>
      <c r="I5" s="270"/>
      <c r="J5" s="271"/>
    </row>
    <row r="6" spans="1:10" ht="42" customHeight="1" x14ac:dyDescent="0.25">
      <c r="A6" s="272" t="s">
        <v>5</v>
      </c>
      <c r="B6" s="273"/>
      <c r="C6" s="273"/>
      <c r="D6" s="273"/>
      <c r="E6" s="273"/>
      <c r="F6" s="273"/>
      <c r="G6" s="273"/>
      <c r="H6" s="273"/>
      <c r="I6" s="273"/>
      <c r="J6" s="274"/>
    </row>
    <row r="7" spans="1:10" x14ac:dyDescent="0.25">
      <c r="A7" s="38"/>
      <c r="B7" s="49" t="s">
        <v>6</v>
      </c>
      <c r="C7" s="49" t="s">
        <v>7</v>
      </c>
      <c r="D7" s="49" t="s">
        <v>8</v>
      </c>
      <c r="E7" s="49" t="s">
        <v>9</v>
      </c>
      <c r="F7" s="49" t="s">
        <v>10</v>
      </c>
      <c r="G7" s="49" t="s">
        <v>11</v>
      </c>
      <c r="H7" s="49" t="s">
        <v>12</v>
      </c>
      <c r="I7" s="39"/>
      <c r="J7" s="40"/>
    </row>
    <row r="8" spans="1:10" ht="15.4" customHeight="1" x14ac:dyDescent="0.25">
      <c r="A8" s="38"/>
      <c r="B8" s="49" t="s">
        <v>13</v>
      </c>
      <c r="C8" s="49" t="s">
        <v>14</v>
      </c>
      <c r="D8" s="49" t="s">
        <v>15</v>
      </c>
      <c r="E8" s="49" t="s">
        <v>16</v>
      </c>
      <c r="F8" s="49" t="s">
        <v>17</v>
      </c>
      <c r="G8" s="49" t="s">
        <v>18</v>
      </c>
      <c r="H8" s="49" t="s">
        <v>19</v>
      </c>
      <c r="I8" s="41"/>
      <c r="J8" s="40"/>
    </row>
    <row r="9" spans="1:10" x14ac:dyDescent="0.25">
      <c r="A9" s="38"/>
      <c r="B9" s="49" t="s">
        <v>20</v>
      </c>
      <c r="C9" s="49" t="s">
        <v>21</v>
      </c>
      <c r="D9" s="49" t="s">
        <v>22</v>
      </c>
      <c r="E9" s="49" t="s">
        <v>23</v>
      </c>
      <c r="F9" s="49" t="s">
        <v>24</v>
      </c>
      <c r="G9" s="49" t="s">
        <v>25</v>
      </c>
      <c r="H9" s="49" t="s">
        <v>26</v>
      </c>
      <c r="I9" s="41"/>
      <c r="J9" s="40"/>
    </row>
    <row r="10" spans="1:10" ht="13.15" customHeight="1" x14ac:dyDescent="0.25">
      <c r="A10" s="38"/>
      <c r="B10" s="49" t="s">
        <v>27</v>
      </c>
      <c r="C10" s="49" t="s">
        <v>28</v>
      </c>
      <c r="D10" s="49" t="s">
        <v>29</v>
      </c>
      <c r="E10" s="49" t="s">
        <v>30</v>
      </c>
      <c r="F10" s="49" t="s">
        <v>31</v>
      </c>
      <c r="G10" s="49" t="s">
        <v>32</v>
      </c>
      <c r="H10" s="49" t="s">
        <v>33</v>
      </c>
      <c r="I10" s="41"/>
      <c r="J10" s="40"/>
    </row>
    <row r="11" spans="1:10" x14ac:dyDescent="0.25">
      <c r="A11" s="231" t="s">
        <v>34</v>
      </c>
      <c r="B11" s="232"/>
      <c r="C11" s="232"/>
      <c r="D11" s="232"/>
      <c r="E11" s="232"/>
      <c r="F11" s="232"/>
      <c r="G11" s="232"/>
      <c r="H11" s="232"/>
      <c r="I11" s="232"/>
      <c r="J11" s="233"/>
    </row>
    <row r="12" spans="1:10" x14ac:dyDescent="0.25">
      <c r="A12" s="275" t="s">
        <v>35</v>
      </c>
      <c r="B12" s="276"/>
      <c r="C12" s="276"/>
      <c r="D12" s="276"/>
      <c r="E12" s="276"/>
      <c r="F12" s="276"/>
      <c r="G12" s="276"/>
      <c r="H12" s="276"/>
      <c r="I12" s="276"/>
      <c r="J12" s="277"/>
    </row>
    <row r="13" spans="1:10" x14ac:dyDescent="0.25">
      <c r="A13" s="278" t="s">
        <v>36</v>
      </c>
      <c r="B13" s="279"/>
      <c r="C13" s="279"/>
      <c r="D13" s="279"/>
      <c r="E13" s="279"/>
      <c r="F13" s="279"/>
      <c r="G13" s="279"/>
      <c r="H13" s="279"/>
      <c r="I13" s="279"/>
      <c r="J13" s="280"/>
    </row>
    <row r="14" spans="1:10" ht="28.15" customHeight="1" x14ac:dyDescent="0.25">
      <c r="A14" s="263" t="s">
        <v>37</v>
      </c>
      <c r="B14" s="264"/>
      <c r="C14" s="264"/>
      <c r="D14" s="264"/>
      <c r="E14" s="264"/>
      <c r="F14" s="264"/>
      <c r="G14" s="264"/>
      <c r="H14" s="264"/>
      <c r="I14" s="264"/>
      <c r="J14" s="265"/>
    </row>
    <row r="15" spans="1:10" x14ac:dyDescent="0.25">
      <c r="A15" s="225" t="s">
        <v>38</v>
      </c>
      <c r="B15" s="226"/>
      <c r="C15" s="226"/>
      <c r="D15" s="226"/>
      <c r="E15" s="226"/>
      <c r="F15" s="226"/>
      <c r="G15" s="226"/>
      <c r="H15" s="226"/>
      <c r="I15" s="226"/>
      <c r="J15" s="227"/>
    </row>
    <row r="16" spans="1:10" ht="43.5" customHeight="1" x14ac:dyDescent="0.25">
      <c r="A16" s="228" t="s">
        <v>39</v>
      </c>
      <c r="B16" s="229"/>
      <c r="C16" s="229"/>
      <c r="D16" s="229"/>
      <c r="E16" s="229"/>
      <c r="F16" s="229"/>
      <c r="G16" s="229"/>
      <c r="H16" s="229"/>
      <c r="I16" s="229"/>
      <c r="J16" s="230"/>
    </row>
    <row r="17" spans="1:10" x14ac:dyDescent="0.25">
      <c r="A17" s="42"/>
      <c r="B17" s="48"/>
      <c r="C17" s="48"/>
      <c r="D17" s="48"/>
      <c r="E17" s="48"/>
      <c r="F17" s="48"/>
      <c r="G17" s="48"/>
      <c r="H17" s="48"/>
      <c r="I17" s="39"/>
      <c r="J17" s="43"/>
    </row>
    <row r="18" spans="1:10" x14ac:dyDescent="0.25">
      <c r="A18" s="44"/>
      <c r="B18" s="234" t="s">
        <v>40</v>
      </c>
      <c r="C18" s="235"/>
      <c r="D18" s="235"/>
      <c r="E18" s="235"/>
      <c r="F18" s="235"/>
      <c r="G18" s="235"/>
      <c r="H18" s="235"/>
      <c r="I18" s="236"/>
      <c r="J18" s="43"/>
    </row>
    <row r="19" spans="1:10" ht="24.75" customHeight="1" x14ac:dyDescent="0.25">
      <c r="A19" s="44"/>
      <c r="B19" s="237" t="s">
        <v>41</v>
      </c>
      <c r="C19" s="238"/>
      <c r="D19" s="50" t="s">
        <v>42</v>
      </c>
      <c r="E19" s="51" t="s">
        <v>43</v>
      </c>
      <c r="F19" s="51" t="s">
        <v>44</v>
      </c>
      <c r="G19" s="51" t="s">
        <v>45</v>
      </c>
      <c r="H19" s="51" t="s">
        <v>46</v>
      </c>
      <c r="I19" s="51" t="s">
        <v>47</v>
      </c>
      <c r="J19" s="43"/>
    </row>
    <row r="20" spans="1:10" x14ac:dyDescent="0.25">
      <c r="A20" s="44"/>
      <c r="B20" s="247" t="s">
        <v>48</v>
      </c>
      <c r="C20" s="238"/>
      <c r="D20" s="52">
        <v>74</v>
      </c>
      <c r="E20" s="52">
        <v>95</v>
      </c>
      <c r="F20" s="52">
        <v>116</v>
      </c>
      <c r="G20" s="52">
        <v>138</v>
      </c>
      <c r="H20" s="52">
        <v>166</v>
      </c>
      <c r="I20" s="52">
        <v>188</v>
      </c>
      <c r="J20" s="43"/>
    </row>
    <row r="21" spans="1:10" x14ac:dyDescent="0.25">
      <c r="A21" s="248" t="s">
        <v>49</v>
      </c>
      <c r="B21" s="224"/>
      <c r="C21" s="249"/>
      <c r="D21" s="52">
        <v>15</v>
      </c>
      <c r="E21" s="52">
        <v>22</v>
      </c>
      <c r="F21" s="52">
        <v>29</v>
      </c>
      <c r="G21" s="52">
        <v>35</v>
      </c>
      <c r="H21" s="52">
        <v>44</v>
      </c>
      <c r="I21" s="52">
        <v>51</v>
      </c>
      <c r="J21" s="43"/>
    </row>
    <row r="22" spans="1:10" ht="12.75" customHeight="1" x14ac:dyDescent="0.25">
      <c r="A22" s="44"/>
      <c r="B22" s="247" t="s">
        <v>50</v>
      </c>
      <c r="C22" s="238"/>
      <c r="D22" s="52">
        <v>19</v>
      </c>
      <c r="E22" s="52">
        <v>22</v>
      </c>
      <c r="F22" s="52">
        <v>25</v>
      </c>
      <c r="G22" s="52">
        <v>31</v>
      </c>
      <c r="H22" s="52">
        <v>37</v>
      </c>
      <c r="I22" s="52">
        <v>40</v>
      </c>
      <c r="J22" s="43"/>
    </row>
    <row r="23" spans="1:10" ht="14.25" customHeight="1" x14ac:dyDescent="0.25">
      <c r="A23" s="44"/>
      <c r="B23" s="247" t="s">
        <v>51</v>
      </c>
      <c r="C23" s="238"/>
      <c r="D23" s="52">
        <v>19</v>
      </c>
      <c r="E23" s="52">
        <v>23</v>
      </c>
      <c r="F23" s="52">
        <v>27</v>
      </c>
      <c r="G23" s="52">
        <v>34</v>
      </c>
      <c r="H23" s="52">
        <v>41</v>
      </c>
      <c r="I23" s="52">
        <v>46</v>
      </c>
      <c r="J23" s="43"/>
    </row>
    <row r="24" spans="1:10" x14ac:dyDescent="0.25">
      <c r="A24" s="44"/>
      <c r="B24" s="247" t="s">
        <v>52</v>
      </c>
      <c r="C24" s="238"/>
      <c r="D24" s="52">
        <v>15</v>
      </c>
      <c r="E24" s="52">
        <v>15</v>
      </c>
      <c r="F24" s="52">
        <v>15</v>
      </c>
      <c r="G24" s="52">
        <v>15</v>
      </c>
      <c r="H24" s="52">
        <v>15</v>
      </c>
      <c r="I24" s="52">
        <v>15</v>
      </c>
      <c r="J24" s="43"/>
    </row>
    <row r="25" spans="1:10" x14ac:dyDescent="0.25">
      <c r="A25" s="45"/>
      <c r="B25" s="46"/>
      <c r="C25" s="46"/>
      <c r="D25" s="46"/>
      <c r="E25" s="46"/>
      <c r="F25" s="46"/>
      <c r="G25" s="46"/>
      <c r="H25" s="46"/>
      <c r="I25" s="46"/>
      <c r="J25" s="47"/>
    </row>
    <row r="26" spans="1:10" x14ac:dyDescent="0.25">
      <c r="A26" s="231" t="s">
        <v>53</v>
      </c>
      <c r="B26" s="232"/>
      <c r="C26" s="232"/>
      <c r="D26" s="232"/>
      <c r="E26" s="232"/>
      <c r="F26" s="232"/>
      <c r="G26" s="232"/>
      <c r="H26" s="232"/>
      <c r="I26" s="232"/>
      <c r="J26" s="233"/>
    </row>
    <row r="27" spans="1:10" x14ac:dyDescent="0.25">
      <c r="A27" s="239" t="s">
        <v>54</v>
      </c>
      <c r="B27" s="240"/>
      <c r="C27" s="240"/>
      <c r="D27" s="240"/>
      <c r="E27" s="240"/>
      <c r="F27" s="240"/>
      <c r="G27" s="240"/>
      <c r="H27" s="240"/>
      <c r="I27" s="240"/>
      <c r="J27" s="241"/>
    </row>
    <row r="28" spans="1:10" x14ac:dyDescent="0.25">
      <c r="A28" s="224" t="s">
        <v>55</v>
      </c>
      <c r="B28" s="224"/>
      <c r="C28" s="224"/>
      <c r="D28" s="224"/>
      <c r="E28" s="224"/>
      <c r="F28" s="224"/>
      <c r="G28" s="224"/>
      <c r="H28" s="224"/>
      <c r="I28" s="224"/>
      <c r="J28" s="224"/>
    </row>
    <row r="29" spans="1:10" x14ac:dyDescent="0.25">
      <c r="A29" s="224" t="s">
        <v>56</v>
      </c>
      <c r="B29" s="224"/>
      <c r="C29" s="224"/>
      <c r="D29" s="224"/>
      <c r="E29" s="224"/>
      <c r="F29" s="224"/>
      <c r="G29" s="224"/>
      <c r="H29" s="224"/>
      <c r="I29" s="224"/>
      <c r="J29" s="224"/>
    </row>
    <row r="30" spans="1:10" x14ac:dyDescent="0.25">
      <c r="A30" s="242" t="s">
        <v>57</v>
      </c>
      <c r="B30" s="243"/>
      <c r="C30" s="243"/>
      <c r="D30" s="243"/>
      <c r="E30" s="243"/>
      <c r="F30" s="243"/>
      <c r="G30" s="243"/>
      <c r="H30" s="243"/>
      <c r="I30" s="243"/>
      <c r="J30" s="244"/>
    </row>
    <row r="31" spans="1:10" x14ac:dyDescent="0.25">
      <c r="A31" s="245" t="s">
        <v>58</v>
      </c>
      <c r="B31" s="155"/>
      <c r="C31" s="155"/>
      <c r="D31" s="155"/>
      <c r="E31" s="155"/>
      <c r="F31" s="155"/>
      <c r="G31" s="155"/>
      <c r="H31" s="155"/>
      <c r="I31" s="155"/>
      <c r="J31" s="246"/>
    </row>
    <row r="32" spans="1:10" x14ac:dyDescent="0.25">
      <c r="A32" s="133" t="s">
        <v>59</v>
      </c>
      <c r="B32" s="134"/>
      <c r="C32" s="134"/>
      <c r="D32" s="134"/>
      <c r="E32" s="134"/>
      <c r="F32" s="134"/>
      <c r="G32" s="134"/>
      <c r="H32" s="134"/>
      <c r="I32" s="134"/>
      <c r="J32" s="135"/>
    </row>
    <row r="33" spans="1:10" ht="14.25" customHeight="1" x14ac:dyDescent="0.25">
      <c r="A33" s="133" t="s">
        <v>60</v>
      </c>
      <c r="B33" s="134"/>
      <c r="C33" s="134"/>
      <c r="D33" s="134"/>
      <c r="E33" s="134"/>
      <c r="F33" s="134"/>
      <c r="G33" s="134"/>
      <c r="H33" s="134"/>
      <c r="I33" s="134"/>
      <c r="J33" s="135"/>
    </row>
    <row r="34" spans="1:10" ht="14.25" customHeight="1" x14ac:dyDescent="0.25">
      <c r="A34" s="287" t="s">
        <v>61</v>
      </c>
      <c r="B34" s="288"/>
      <c r="C34" s="288"/>
      <c r="D34" s="288"/>
      <c r="E34" s="288"/>
      <c r="F34" s="288"/>
      <c r="G34" s="288"/>
      <c r="H34" s="288"/>
      <c r="I34" s="288"/>
      <c r="J34" s="289"/>
    </row>
    <row r="35" spans="1:10" ht="25.15" customHeight="1" x14ac:dyDescent="0.25">
      <c r="A35" s="281" t="s">
        <v>62</v>
      </c>
      <c r="B35" s="282"/>
      <c r="C35" s="282"/>
      <c r="D35" s="282"/>
      <c r="E35" s="282"/>
      <c r="F35" s="282"/>
      <c r="G35" s="282"/>
      <c r="H35" s="282"/>
      <c r="I35" s="282"/>
      <c r="J35" s="283"/>
    </row>
    <row r="36" spans="1:10" ht="14.25" customHeight="1" x14ac:dyDescent="0.25">
      <c r="A36" s="260" t="s">
        <v>63</v>
      </c>
      <c r="B36" s="261"/>
      <c r="C36" s="261"/>
      <c r="D36" s="261"/>
      <c r="E36" s="261"/>
      <c r="F36" s="261"/>
      <c r="G36" s="261"/>
      <c r="H36" s="261"/>
      <c r="I36" s="261"/>
      <c r="J36" s="262"/>
    </row>
    <row r="37" spans="1:10" ht="14.25" customHeight="1" x14ac:dyDescent="0.25">
      <c r="A37" s="225" t="s">
        <v>64</v>
      </c>
      <c r="B37" s="226"/>
      <c r="C37" s="226"/>
      <c r="D37" s="226"/>
      <c r="E37" s="226"/>
      <c r="F37" s="226"/>
      <c r="G37" s="226"/>
      <c r="H37" s="226"/>
      <c r="I37" s="226"/>
      <c r="J37" s="227"/>
    </row>
    <row r="38" spans="1:10" x14ac:dyDescent="0.25">
      <c r="A38" s="290" t="s">
        <v>65</v>
      </c>
      <c r="B38" s="291"/>
      <c r="C38" s="291"/>
      <c r="D38" s="291"/>
      <c r="E38" s="291"/>
      <c r="F38" s="291"/>
      <c r="G38" s="291"/>
      <c r="H38" s="291"/>
      <c r="I38" s="291"/>
      <c r="J38" s="292"/>
    </row>
    <row r="39" spans="1:10" x14ac:dyDescent="0.25">
      <c r="A39" s="290" t="s">
        <v>66</v>
      </c>
      <c r="B39" s="291"/>
      <c r="C39" s="291"/>
      <c r="D39" s="291"/>
      <c r="E39" s="291"/>
      <c r="F39" s="291"/>
      <c r="G39" s="291"/>
      <c r="H39" s="291"/>
      <c r="I39" s="291"/>
      <c r="J39" s="292"/>
    </row>
    <row r="40" spans="1:10" ht="39.75" customHeight="1" x14ac:dyDescent="0.25">
      <c r="A40" s="293" t="s">
        <v>67</v>
      </c>
      <c r="B40" s="294"/>
      <c r="C40" s="294"/>
      <c r="D40" s="294"/>
      <c r="E40" s="294"/>
      <c r="F40" s="294"/>
      <c r="G40" s="294"/>
      <c r="H40" s="294"/>
      <c r="I40" s="294"/>
      <c r="J40" s="295"/>
    </row>
    <row r="41" spans="1:10" x14ac:dyDescent="0.25">
      <c r="A41" s="234" t="s">
        <v>68</v>
      </c>
      <c r="B41" s="235"/>
      <c r="C41" s="235"/>
      <c r="D41" s="235"/>
      <c r="E41" s="235"/>
      <c r="F41" s="235"/>
      <c r="G41" s="235"/>
      <c r="H41" s="235"/>
      <c r="I41" s="235"/>
      <c r="J41" s="236"/>
    </row>
    <row r="42" spans="1:10" x14ac:dyDescent="0.25">
      <c r="A42" s="272" t="s">
        <v>69</v>
      </c>
      <c r="B42" s="273"/>
      <c r="C42" s="273"/>
      <c r="D42" s="273"/>
      <c r="E42" s="273"/>
      <c r="F42" s="273"/>
      <c r="G42" s="273"/>
      <c r="H42" s="273"/>
      <c r="I42" s="273"/>
      <c r="J42" s="274"/>
    </row>
    <row r="43" spans="1:10" x14ac:dyDescent="0.25">
      <c r="A43" s="284" t="s">
        <v>70</v>
      </c>
      <c r="B43" s="285"/>
      <c r="C43" s="285"/>
      <c r="D43" s="285"/>
      <c r="E43" s="285"/>
      <c r="F43" s="285"/>
      <c r="G43" s="285"/>
      <c r="H43" s="285"/>
      <c r="I43" s="285"/>
      <c r="J43" s="286"/>
    </row>
    <row r="44" spans="1:10" x14ac:dyDescent="0.25">
      <c r="A44" s="250"/>
      <c r="B44" s="250"/>
      <c r="C44" s="250"/>
      <c r="D44" s="250"/>
      <c r="E44" s="250"/>
      <c r="F44" s="250"/>
      <c r="G44" s="250"/>
      <c r="H44" s="250"/>
      <c r="I44" s="250"/>
      <c r="J44" s="250"/>
    </row>
  </sheetData>
  <sheetProtection algorithmName="SHA-512" hashValue="mnpCrwDc8H92gtOsqNZUfjNJUY8T9vvDrzmlqFISTjqc1u4VnmBJpzMrwG2stYQKyD39IifhsneIMSjfqxWAVQ==" saltValue="3/mLyQ3xlUYtKJC27cQzTA==" spinCount="100000" sheet="1" objects="1" scenarios="1"/>
  <mergeCells count="38">
    <mergeCell ref="A43:J43"/>
    <mergeCell ref="A34:J34"/>
    <mergeCell ref="A37:J37"/>
    <mergeCell ref="A38:J38"/>
    <mergeCell ref="A39:J39"/>
    <mergeCell ref="A40:J40"/>
    <mergeCell ref="A21:C21"/>
    <mergeCell ref="A44:J44"/>
    <mergeCell ref="A1:J1"/>
    <mergeCell ref="A2:J2"/>
    <mergeCell ref="A3:J3"/>
    <mergeCell ref="A36:J36"/>
    <mergeCell ref="A14:J14"/>
    <mergeCell ref="A4:J4"/>
    <mergeCell ref="A5:J5"/>
    <mergeCell ref="A6:J6"/>
    <mergeCell ref="A11:J11"/>
    <mergeCell ref="A12:J12"/>
    <mergeCell ref="A13:J13"/>
    <mergeCell ref="A35:J35"/>
    <mergeCell ref="A42:J42"/>
    <mergeCell ref="A41:J41"/>
    <mergeCell ref="A33:J33"/>
    <mergeCell ref="A28:J28"/>
    <mergeCell ref="A15:J15"/>
    <mergeCell ref="A16:J16"/>
    <mergeCell ref="A26:J26"/>
    <mergeCell ref="B18:I18"/>
    <mergeCell ref="B19:C19"/>
    <mergeCell ref="A27:J27"/>
    <mergeCell ref="A30:J30"/>
    <mergeCell ref="A31:J31"/>
    <mergeCell ref="A32:J32"/>
    <mergeCell ref="A29:J29"/>
    <mergeCell ref="B20:C20"/>
    <mergeCell ref="B22:C22"/>
    <mergeCell ref="B23:C23"/>
    <mergeCell ref="B24:C2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0A2A1-A9ED-4A1B-92C9-036B3750AA08}">
  <dimension ref="A1:Q72"/>
  <sheetViews>
    <sheetView tabSelected="1" topLeftCell="A40" zoomScale="140" zoomScaleNormal="140" zoomScaleSheetLayoutView="100" workbookViewId="0">
      <selection activeCell="L46" sqref="L46"/>
    </sheetView>
  </sheetViews>
  <sheetFormatPr defaultColWidth="9.140625" defaultRowHeight="12" x14ac:dyDescent="0.25"/>
  <cols>
    <col min="1" max="1" width="4.28515625" style="1" customWidth="1"/>
    <col min="2" max="2" width="14.140625" style="14" customWidth="1"/>
    <col min="3" max="3" width="6.5703125" style="14" customWidth="1"/>
    <col min="4" max="4" width="11.140625" style="15" customWidth="1"/>
    <col min="5" max="5" width="9.5703125" style="15" customWidth="1"/>
    <col min="6" max="6" width="8.7109375" style="15" customWidth="1"/>
    <col min="7" max="7" width="17.85546875" style="15" customWidth="1"/>
    <col min="8" max="8" width="7.5703125" style="15" customWidth="1"/>
    <col min="9" max="9" width="10.5703125" style="15" customWidth="1"/>
    <col min="10" max="10" width="10.7109375" style="15" customWidth="1"/>
    <col min="11" max="11" width="9" style="15" customWidth="1"/>
    <col min="12" max="16384" width="9.140625" style="15"/>
  </cols>
  <sheetData>
    <row r="1" spans="1:16" x14ac:dyDescent="0.25">
      <c r="A1" s="192" t="s">
        <v>71</v>
      </c>
      <c r="B1" s="193"/>
      <c r="C1" s="193"/>
      <c r="D1" s="193"/>
      <c r="E1" s="193"/>
      <c r="F1" s="193"/>
      <c r="G1" s="193"/>
      <c r="H1" s="193"/>
      <c r="I1" s="194"/>
    </row>
    <row r="2" spans="1:16" x14ac:dyDescent="0.25">
      <c r="A2" s="195" t="s">
        <v>72</v>
      </c>
      <c r="B2" s="182"/>
      <c r="C2" s="182"/>
      <c r="D2" s="182"/>
      <c r="E2" s="182"/>
      <c r="F2" s="182"/>
      <c r="G2" s="182"/>
      <c r="H2" s="182"/>
      <c r="I2" s="196"/>
    </row>
    <row r="3" spans="1:16" s="14" customFormat="1" ht="14.25" customHeight="1" x14ac:dyDescent="0.25">
      <c r="A3" s="66"/>
      <c r="B3" s="213" t="s">
        <v>73</v>
      </c>
      <c r="C3" s="214"/>
      <c r="D3" s="128"/>
      <c r="E3" s="213" t="s">
        <v>74</v>
      </c>
      <c r="F3" s="214"/>
      <c r="G3" s="104"/>
      <c r="H3" s="197" t="s">
        <v>75</v>
      </c>
      <c r="I3" s="198"/>
    </row>
    <row r="4" spans="1:16" ht="12" customHeight="1" x14ac:dyDescent="0.25">
      <c r="A4" s="208" t="s">
        <v>76</v>
      </c>
      <c r="B4" s="209"/>
      <c r="C4" s="209"/>
      <c r="D4" s="209"/>
      <c r="E4" s="67" t="s">
        <v>77</v>
      </c>
      <c r="G4" s="67"/>
      <c r="H4" s="136"/>
      <c r="I4" s="137"/>
    </row>
    <row r="5" spans="1:16" ht="12.75" customHeight="1" x14ac:dyDescent="0.25">
      <c r="A5" s="68">
        <v>1</v>
      </c>
      <c r="B5" s="133" t="s">
        <v>78</v>
      </c>
      <c r="C5" s="134"/>
      <c r="D5" s="203"/>
      <c r="E5" s="201"/>
      <c r="F5" s="202"/>
      <c r="I5" s="69" t="s">
        <v>751</v>
      </c>
    </row>
    <row r="6" spans="1:16" ht="12.75" customHeight="1" x14ac:dyDescent="0.25">
      <c r="A6" s="107" t="s">
        <v>79</v>
      </c>
      <c r="B6" s="133" t="s">
        <v>80</v>
      </c>
      <c r="C6" s="210"/>
      <c r="D6" s="211"/>
      <c r="E6" s="211"/>
      <c r="F6" s="211"/>
      <c r="G6" s="212"/>
      <c r="I6" s="102"/>
    </row>
    <row r="7" spans="1:16" ht="13.9" customHeight="1" x14ac:dyDescent="0.25">
      <c r="A7" s="107" t="s">
        <v>81</v>
      </c>
      <c r="B7" s="133" t="s">
        <v>82</v>
      </c>
      <c r="C7" s="134"/>
      <c r="D7" s="204"/>
      <c r="E7" s="199"/>
      <c r="F7" s="200"/>
      <c r="G7" s="205" t="s">
        <v>83</v>
      </c>
      <c r="H7" s="206"/>
      <c r="I7" s="207"/>
    </row>
    <row r="8" spans="1:16" x14ac:dyDescent="0.25">
      <c r="A8" s="107">
        <v>3</v>
      </c>
      <c r="B8" s="133" t="s">
        <v>84</v>
      </c>
      <c r="C8" s="134"/>
      <c r="D8" s="135"/>
      <c r="E8" s="180"/>
      <c r="F8" s="181"/>
      <c r="G8" s="205"/>
      <c r="H8" s="206"/>
      <c r="I8" s="207"/>
    </row>
    <row r="9" spans="1:16" ht="11.65" customHeight="1" x14ac:dyDescent="0.25">
      <c r="A9" s="107">
        <v>4</v>
      </c>
      <c r="B9" s="222" t="s">
        <v>85</v>
      </c>
      <c r="C9" s="223"/>
      <c r="D9" s="203"/>
      <c r="E9" s="145" t="e">
        <f>ROUNDUP(VLOOKUP(E7,'Payment Standards'!A1:I571,'GHVP-5'!H9,FALSE),0)</f>
        <v>#N/A</v>
      </c>
      <c r="F9" s="146"/>
      <c r="G9" s="70" t="s">
        <v>86</v>
      </c>
      <c r="H9" s="71" t="str">
        <f>IF(E8="Efficiency",2,IF(E8="One Bedroom",3,IF(E8="Two Bedroom",4,IF(E8="Three Bedroom",5,IF(E8="Four Bedroom",6,IF(E8="Five Bedroom",7,""))))))</f>
        <v/>
      </c>
      <c r="I9" s="72"/>
    </row>
    <row r="10" spans="1:16" x14ac:dyDescent="0.25">
      <c r="A10" s="73">
        <v>5</v>
      </c>
      <c r="B10" s="133" t="s">
        <v>87</v>
      </c>
      <c r="C10" s="134"/>
      <c r="D10" s="134"/>
      <c r="E10" s="134"/>
      <c r="F10" s="134"/>
      <c r="G10" s="134"/>
      <c r="H10" s="134"/>
      <c r="I10" s="147"/>
    </row>
    <row r="11" spans="1:16" ht="14.25" customHeight="1" x14ac:dyDescent="0.25">
      <c r="A11" s="140"/>
      <c r="B11" s="138" t="s">
        <v>88</v>
      </c>
      <c r="C11" s="148" t="s">
        <v>89</v>
      </c>
      <c r="D11" s="138" t="s">
        <v>90</v>
      </c>
      <c r="E11" s="138" t="s">
        <v>91</v>
      </c>
      <c r="F11" s="138" t="s">
        <v>92</v>
      </c>
      <c r="G11" s="138" t="s">
        <v>93</v>
      </c>
      <c r="H11" s="138" t="s">
        <v>94</v>
      </c>
      <c r="I11" s="141" t="s">
        <v>95</v>
      </c>
    </row>
    <row r="12" spans="1:16" x14ac:dyDescent="0.25">
      <c r="A12" s="140"/>
      <c r="B12" s="139"/>
      <c r="C12" s="149"/>
      <c r="D12" s="139"/>
      <c r="E12" s="139"/>
      <c r="F12" s="139"/>
      <c r="G12" s="139"/>
      <c r="H12" s="139"/>
      <c r="I12" s="141"/>
    </row>
    <row r="13" spans="1:16" x14ac:dyDescent="0.25">
      <c r="A13" s="107" t="s">
        <v>96</v>
      </c>
      <c r="B13" s="24"/>
      <c r="C13" s="103"/>
      <c r="D13" s="25"/>
      <c r="E13" s="25"/>
      <c r="F13" s="25"/>
      <c r="G13" s="25"/>
      <c r="H13" s="25"/>
      <c r="I13" s="74">
        <f>SUM(D13:H13)</f>
        <v>0</v>
      </c>
    </row>
    <row r="14" spans="1:16" x14ac:dyDescent="0.25">
      <c r="A14" s="107" t="s">
        <v>97</v>
      </c>
      <c r="B14" s="24"/>
      <c r="C14" s="24"/>
      <c r="D14" s="25"/>
      <c r="E14" s="25"/>
      <c r="F14" s="25"/>
      <c r="G14" s="25"/>
      <c r="H14" s="25"/>
      <c r="I14" s="74">
        <f t="shared" ref="I14:I18" si="0">SUM(D14:H14)</f>
        <v>0</v>
      </c>
    </row>
    <row r="15" spans="1:16" x14ac:dyDescent="0.25">
      <c r="A15" s="107" t="s">
        <v>98</v>
      </c>
      <c r="B15" s="24"/>
      <c r="C15" s="24"/>
      <c r="D15" s="25"/>
      <c r="E15" s="25"/>
      <c r="F15" s="25"/>
      <c r="G15" s="25"/>
      <c r="H15" s="25"/>
      <c r="I15" s="74">
        <f t="shared" si="0"/>
        <v>0</v>
      </c>
      <c r="K15" s="14"/>
    </row>
    <row r="16" spans="1:16" x14ac:dyDescent="0.25">
      <c r="A16" s="107" t="s">
        <v>99</v>
      </c>
      <c r="B16" s="24"/>
      <c r="C16" s="24"/>
      <c r="D16" s="25"/>
      <c r="E16" s="25"/>
      <c r="F16" s="25"/>
      <c r="G16" s="25"/>
      <c r="H16" s="25"/>
      <c r="I16" s="74">
        <f t="shared" si="0"/>
        <v>0</v>
      </c>
      <c r="K16" s="16"/>
      <c r="L16" s="63"/>
      <c r="M16" s="63"/>
      <c r="N16" s="63"/>
      <c r="O16" s="63"/>
      <c r="P16" s="63"/>
    </row>
    <row r="17" spans="1:17" x14ac:dyDescent="0.25">
      <c r="A17" s="107" t="s">
        <v>100</v>
      </c>
      <c r="B17" s="24"/>
      <c r="C17" s="24"/>
      <c r="D17" s="25"/>
      <c r="E17" s="25"/>
      <c r="F17" s="25"/>
      <c r="G17" s="25"/>
      <c r="H17" s="25"/>
      <c r="I17" s="74">
        <f t="shared" si="0"/>
        <v>0</v>
      </c>
      <c r="K17" s="63"/>
      <c r="L17" s="63"/>
      <c r="M17" s="63"/>
      <c r="N17" s="63"/>
      <c r="O17" s="63"/>
      <c r="P17" s="63"/>
    </row>
    <row r="18" spans="1:17" x14ac:dyDescent="0.25">
      <c r="A18" s="107" t="s">
        <v>101</v>
      </c>
      <c r="B18" s="24"/>
      <c r="C18" s="24"/>
      <c r="D18" s="25"/>
      <c r="E18" s="25"/>
      <c r="F18" s="25"/>
      <c r="G18" s="25"/>
      <c r="H18" s="25"/>
      <c r="I18" s="74">
        <f t="shared" si="0"/>
        <v>0</v>
      </c>
      <c r="K18" s="17"/>
      <c r="L18" s="18"/>
      <c r="M18" s="18"/>
      <c r="N18" s="18"/>
      <c r="O18" s="18"/>
      <c r="P18" s="18"/>
    </row>
    <row r="19" spans="1:17" x14ac:dyDescent="0.25">
      <c r="A19" s="107" t="s">
        <v>102</v>
      </c>
      <c r="B19" s="24"/>
      <c r="C19" s="24"/>
      <c r="D19" s="25"/>
      <c r="E19" s="25"/>
      <c r="F19" s="25"/>
      <c r="G19" s="25"/>
      <c r="H19" s="25"/>
      <c r="I19" s="74">
        <f>SUM(D19:H19)</f>
        <v>0</v>
      </c>
      <c r="K19" s="17"/>
      <c r="L19" s="18"/>
      <c r="M19" s="18"/>
      <c r="N19" s="18"/>
      <c r="O19" s="18"/>
      <c r="P19" s="18"/>
    </row>
    <row r="20" spans="1:17" x14ac:dyDescent="0.25">
      <c r="A20" s="107" t="s">
        <v>103</v>
      </c>
      <c r="B20" s="64"/>
      <c r="C20" s="64"/>
      <c r="D20" s="65"/>
      <c r="E20" s="65"/>
      <c r="F20" s="25"/>
      <c r="G20" s="25"/>
      <c r="H20" s="25"/>
      <c r="I20" s="74">
        <f>SUM(D20:H20)</f>
        <v>0</v>
      </c>
      <c r="K20" s="17"/>
      <c r="L20" s="18"/>
      <c r="M20" s="18"/>
      <c r="N20" s="18"/>
      <c r="O20" s="18"/>
      <c r="P20" s="18"/>
    </row>
    <row r="21" spans="1:17" x14ac:dyDescent="0.25">
      <c r="A21" s="221"/>
      <c r="B21" s="219" t="s">
        <v>104</v>
      </c>
      <c r="C21" s="219"/>
      <c r="D21" s="219"/>
      <c r="E21" s="219"/>
      <c r="F21" s="142" t="s">
        <v>105</v>
      </c>
      <c r="G21" s="143"/>
      <c r="H21" s="144"/>
      <c r="I21" s="75">
        <f>SUM(I13:I20)</f>
        <v>0</v>
      </c>
      <c r="K21" s="17"/>
      <c r="L21" s="18"/>
      <c r="M21" s="18"/>
      <c r="N21" s="18"/>
      <c r="O21" s="18"/>
      <c r="P21" s="18"/>
    </row>
    <row r="22" spans="1:17" ht="15" customHeight="1" x14ac:dyDescent="0.25">
      <c r="A22" s="221"/>
      <c r="B22" s="220"/>
      <c r="C22" s="220"/>
      <c r="D22" s="220"/>
      <c r="E22" s="220"/>
      <c r="F22" s="215" t="s">
        <v>106</v>
      </c>
      <c r="G22" s="216"/>
      <c r="H22" s="217">
        <f>I21 * 12</f>
        <v>0</v>
      </c>
      <c r="I22" s="218"/>
      <c r="K22" s="17"/>
      <c r="L22" s="18"/>
      <c r="M22" s="18"/>
      <c r="N22" s="18"/>
      <c r="O22" s="18"/>
      <c r="P22" s="18"/>
    </row>
    <row r="23" spans="1:17" x14ac:dyDescent="0.25">
      <c r="A23" s="107">
        <v>6</v>
      </c>
      <c r="B23" s="150" t="s">
        <v>107</v>
      </c>
      <c r="C23" s="151"/>
      <c r="D23" s="151"/>
      <c r="E23" s="151"/>
      <c r="F23" s="151"/>
      <c r="G23" s="151"/>
      <c r="H23" s="151"/>
      <c r="I23" s="76">
        <f>ROUNDDOWN(I21*0.3,0)</f>
        <v>0</v>
      </c>
      <c r="K23" s="17"/>
      <c r="L23" s="18"/>
      <c r="M23" s="18"/>
      <c r="N23" s="18"/>
      <c r="O23" s="18"/>
      <c r="P23" s="18"/>
    </row>
    <row r="24" spans="1:17" ht="14.25" customHeight="1" x14ac:dyDescent="0.25">
      <c r="A24" s="68">
        <v>7</v>
      </c>
      <c r="B24" s="33" t="s">
        <v>108</v>
      </c>
      <c r="C24" s="15"/>
      <c r="E24" s="182" t="s">
        <v>41</v>
      </c>
      <c r="F24" s="182"/>
      <c r="G24" s="186" t="s">
        <v>109</v>
      </c>
      <c r="H24" s="187"/>
      <c r="I24" s="77" t="s">
        <v>110</v>
      </c>
      <c r="K24" s="16"/>
      <c r="L24" s="63"/>
      <c r="M24" s="63"/>
      <c r="N24" s="63"/>
      <c r="O24" s="63"/>
      <c r="P24" s="63"/>
      <c r="Q24" s="14"/>
    </row>
    <row r="25" spans="1:17" ht="14.25" customHeight="1" x14ac:dyDescent="0.25">
      <c r="A25" s="140"/>
      <c r="B25" s="129" t="s">
        <v>111</v>
      </c>
      <c r="C25" s="130"/>
      <c r="E25" s="183" t="s">
        <v>48</v>
      </c>
      <c r="F25" s="183"/>
      <c r="G25" s="185"/>
      <c r="H25" s="185"/>
      <c r="I25" s="78">
        <f>+IF(AND($G25="Yes",$E$8="Efficiency"),'Dropdown Lists'!$H3,IF(AND($G25="Yes",$E$8="One Bedroom"),'Dropdown Lists'!$I3,IF(AND($G25="Yes",$E$8="Two Bedroom"),'Dropdown Lists'!$J3,IF(AND($G25="Yes",$E$8="Three Bedroom"),'Dropdown Lists'!$K3,IF(AND($G25="Yes",$E$8="Four Bedroom"),'Dropdown Lists'!$L3,IF(AND($G25="Yes",$E$8="Five Bedroom"),'Dropdown Lists'!$M3,IF($G25="No",0,IF($G25="",0))))))))</f>
        <v>0</v>
      </c>
      <c r="J25" s="34"/>
      <c r="K25" s="17"/>
      <c r="L25" s="19"/>
      <c r="M25" s="19"/>
      <c r="N25" s="19"/>
      <c r="O25" s="19"/>
      <c r="P25" s="19"/>
    </row>
    <row r="26" spans="1:17" ht="14.25" customHeight="1" x14ac:dyDescent="0.25">
      <c r="A26" s="140"/>
      <c r="B26" s="129"/>
      <c r="C26" s="130"/>
      <c r="E26" s="17"/>
      <c r="F26" s="108" t="s">
        <v>49</v>
      </c>
      <c r="G26" s="180"/>
      <c r="H26" s="181"/>
      <c r="I26" s="78">
        <f>+IF(AND($G26="Yes",$E$8="Efficiency"),'Dropdown Lists'!$H5,IF(AND($G26="Yes",$E$8="One Bedroom"),'Dropdown Lists'!$I5,IF(AND($G26="Yes",$E$8="Two Bedroom"),'Dropdown Lists'!$J5,IF(AND($G26="Yes",$E$8="Three Bedroom"),'Dropdown Lists'!$K5,IF(AND($G26="Yes",$E$8="Four Bedroom"),'Dropdown Lists'!$L5,IF(AND($G26="Yes",$E$8="Five Bedroom"),'Dropdown Lists'!$M5,IF($G26="No",0,IF($G26="",0))))))))</f>
        <v>0</v>
      </c>
      <c r="J26" s="34"/>
      <c r="K26" s="17"/>
      <c r="L26" s="19"/>
      <c r="M26" s="19"/>
      <c r="N26" s="19"/>
      <c r="O26" s="19"/>
      <c r="P26" s="19"/>
    </row>
    <row r="27" spans="1:17" ht="13.5" customHeight="1" x14ac:dyDescent="0.25">
      <c r="A27" s="140"/>
      <c r="B27" s="129"/>
      <c r="C27" s="130"/>
      <c r="E27" s="183" t="s">
        <v>50</v>
      </c>
      <c r="F27" s="184"/>
      <c r="G27" s="180"/>
      <c r="H27" s="181"/>
      <c r="I27" s="78">
        <f>+IF(AND($G27="Yes",$E$8="Efficiency"),'Dropdown Lists'!$H6,IF(AND($G27="Yes",$E$8="One Bedroom"),'Dropdown Lists'!$I6,IF(AND($G27="Yes",$E$8="Two Bedroom"),'Dropdown Lists'!$J6,IF(AND($G27="Yes",$E$8="Three Bedroom"),'Dropdown Lists'!$K6,IF(AND($G27="Yes",$E$8="Four Bedroom"),'Dropdown Lists'!$L6,IF(AND($G27="Yes",$E$8="Five Bedroom"),'Dropdown Lists'!$M6,IF($G27="No",0,IF($G27="",0))))))))</f>
        <v>0</v>
      </c>
      <c r="J27" s="34"/>
      <c r="K27" s="17"/>
      <c r="L27" s="19"/>
      <c r="M27" s="19"/>
      <c r="N27" s="19"/>
      <c r="O27" s="19"/>
      <c r="P27" s="19"/>
    </row>
    <row r="28" spans="1:17" ht="13.5" customHeight="1" x14ac:dyDescent="0.25">
      <c r="A28" s="140"/>
      <c r="B28" s="129"/>
      <c r="C28" s="130"/>
      <c r="E28" s="183" t="s">
        <v>51</v>
      </c>
      <c r="F28" s="184"/>
      <c r="G28" s="180"/>
      <c r="H28" s="181"/>
      <c r="I28" s="78">
        <f>+IF(AND($G28="Yes",$E$8="Efficiency"),'Dropdown Lists'!$H7,IF(AND($G28="Yes",$E$8="One Bedroom"),'Dropdown Lists'!$I7,IF(AND($G28="Yes",$E$8="Two Bedroom"),'Dropdown Lists'!$J7,IF(AND($G28="Yes",$E$8="Three Bedroom"),'Dropdown Lists'!$K7,IF(AND($G28="Yes",$E$8="Four Bedroom"),'Dropdown Lists'!$L7,IF(AND($G28="Yes",$E$8="Five Bedroom"),'Dropdown Lists'!$M7,IF($G28="No",0,IF($G28="",0))))))))</f>
        <v>0</v>
      </c>
      <c r="J28" s="34"/>
      <c r="K28" s="17"/>
      <c r="L28" s="19"/>
      <c r="M28" s="19"/>
      <c r="N28" s="19"/>
      <c r="O28" s="19"/>
      <c r="P28" s="19"/>
    </row>
    <row r="29" spans="1:17" ht="13.5" customHeight="1" x14ac:dyDescent="0.25">
      <c r="A29" s="140"/>
      <c r="B29" s="129"/>
      <c r="C29" s="130"/>
      <c r="E29" s="183" t="s">
        <v>52</v>
      </c>
      <c r="F29" s="184"/>
      <c r="G29" s="180"/>
      <c r="H29" s="181"/>
      <c r="I29" s="79">
        <f>IF(AND($G29="Yes",$E$8="Efficiency"),'Dropdown Lists'!$H8,IF(AND($G29="Yes",$E$8="One Bedroom"),'Dropdown Lists'!$I8,IF(AND($G29="Yes",$E$8="Two Bedroom"),'Dropdown Lists'!$J8,IF(AND($G29="Yes",$E$8="Three Bedroom"),'Dropdown Lists'!$K8,IF(AND($G29="Yes",$E$8="Four Bedroom"),'Dropdown Lists'!$L8,IF(AND($G29="Yes",$E$8="Five Bedroom"),'Dropdown Lists'!$M8,IF($G29="No",0,IF($G29="",0))))))))</f>
        <v>0</v>
      </c>
      <c r="J29" s="35"/>
      <c r="K29" s="17"/>
      <c r="L29" s="19"/>
      <c r="M29" s="19"/>
      <c r="N29" s="19"/>
      <c r="O29" s="19"/>
      <c r="P29" s="19"/>
    </row>
    <row r="30" spans="1:17" ht="12.75" customHeight="1" x14ac:dyDescent="0.25">
      <c r="A30" s="140"/>
      <c r="B30" s="131"/>
      <c r="C30" s="132"/>
      <c r="D30" s="26"/>
      <c r="E30" s="26"/>
      <c r="F30" s="188" t="s">
        <v>112</v>
      </c>
      <c r="G30" s="188"/>
      <c r="H30" s="189"/>
      <c r="I30" s="80">
        <f>+SUM(I25:I29)</f>
        <v>0</v>
      </c>
      <c r="M30" s="18"/>
      <c r="N30" s="18"/>
      <c r="O30" s="20"/>
      <c r="P30" s="21"/>
    </row>
    <row r="31" spans="1:17" x14ac:dyDescent="0.25">
      <c r="A31" s="140"/>
      <c r="B31" s="190"/>
      <c r="C31" s="190"/>
      <c r="D31" s="190"/>
      <c r="E31" s="190"/>
      <c r="F31" s="190"/>
      <c r="G31" s="190"/>
      <c r="H31" s="190"/>
      <c r="I31" s="191"/>
      <c r="M31" s="18"/>
      <c r="N31" s="18"/>
      <c r="O31" s="20"/>
      <c r="P31" s="21"/>
    </row>
    <row r="32" spans="1:17" ht="12.4" customHeight="1" x14ac:dyDescent="0.25">
      <c r="A32" s="81">
        <v>8</v>
      </c>
      <c r="B32" s="133" t="s">
        <v>750</v>
      </c>
      <c r="C32" s="134"/>
      <c r="D32" s="134"/>
      <c r="E32" s="134"/>
      <c r="F32" s="134"/>
      <c r="G32" s="134"/>
      <c r="H32" s="135"/>
      <c r="I32" s="82"/>
      <c r="K32" s="17"/>
      <c r="L32" s="22"/>
      <c r="M32" s="22"/>
      <c r="N32" s="22"/>
      <c r="O32" s="22"/>
      <c r="P32" s="22"/>
      <c r="Q32" s="22"/>
    </row>
    <row r="33" spans="1:17" x14ac:dyDescent="0.25">
      <c r="A33" s="140"/>
      <c r="B33" s="155"/>
      <c r="C33" s="155"/>
      <c r="D33" s="155"/>
      <c r="E33" s="155"/>
      <c r="F33" s="155"/>
      <c r="G33" s="155"/>
      <c r="H33" s="155"/>
      <c r="I33" s="156"/>
      <c r="K33" s="17"/>
      <c r="L33" s="22"/>
      <c r="M33" s="22"/>
      <c r="N33" s="22"/>
      <c r="O33" s="22"/>
      <c r="P33" s="22"/>
      <c r="Q33" s="22"/>
    </row>
    <row r="34" spans="1:17" x14ac:dyDescent="0.25">
      <c r="A34" s="152" t="s">
        <v>113</v>
      </c>
      <c r="B34" s="153"/>
      <c r="C34" s="153"/>
      <c r="D34" s="153"/>
      <c r="E34" s="153"/>
      <c r="F34" s="153"/>
      <c r="G34" s="153"/>
      <c r="H34" s="153"/>
      <c r="I34" s="154"/>
      <c r="K34" s="17"/>
      <c r="L34" s="22"/>
      <c r="M34" s="22"/>
      <c r="N34" s="22"/>
      <c r="O34" s="22"/>
      <c r="P34" s="22"/>
      <c r="Q34" s="22"/>
    </row>
    <row r="35" spans="1:17" x14ac:dyDescent="0.25">
      <c r="A35" s="83">
        <v>9</v>
      </c>
      <c r="B35" s="27" t="s">
        <v>114</v>
      </c>
      <c r="C35" s="27"/>
      <c r="D35" s="27"/>
      <c r="E35" s="27"/>
      <c r="F35" s="32"/>
      <c r="G35" s="27"/>
      <c r="H35" s="28"/>
      <c r="I35" s="84">
        <f>I32+I30</f>
        <v>0</v>
      </c>
      <c r="K35" s="17"/>
      <c r="L35" s="22"/>
      <c r="M35" s="22"/>
      <c r="N35" s="22"/>
      <c r="O35" s="22"/>
      <c r="P35" s="22"/>
      <c r="Q35" s="22"/>
    </row>
    <row r="36" spans="1:17" x14ac:dyDescent="0.25">
      <c r="A36" s="85">
        <v>10</v>
      </c>
      <c r="B36" s="86" t="s">
        <v>115</v>
      </c>
      <c r="C36" s="86"/>
      <c r="D36" s="86"/>
      <c r="E36" s="86"/>
      <c r="G36" s="86"/>
      <c r="H36" s="29"/>
      <c r="I36" s="87" t="e">
        <f>IF(I35&gt;E9,E9,I35)</f>
        <v>#N/A</v>
      </c>
      <c r="K36" s="17"/>
      <c r="L36" s="22"/>
      <c r="M36" s="22"/>
      <c r="N36" s="22"/>
      <c r="O36" s="22"/>
      <c r="P36" s="22"/>
      <c r="Q36" s="22"/>
    </row>
    <row r="37" spans="1:17" x14ac:dyDescent="0.25">
      <c r="A37" s="85">
        <v>11</v>
      </c>
      <c r="B37" s="86" t="s">
        <v>116</v>
      </c>
      <c r="C37" s="86"/>
      <c r="D37" s="86"/>
      <c r="E37" s="86"/>
      <c r="G37" s="86"/>
      <c r="H37" s="29"/>
      <c r="I37" s="88" t="e">
        <f>I36-I23</f>
        <v>#N/A</v>
      </c>
      <c r="K37" s="17"/>
      <c r="L37" s="22"/>
      <c r="M37" s="22"/>
      <c r="N37" s="22"/>
      <c r="O37" s="22"/>
      <c r="P37" s="22"/>
      <c r="Q37" s="22"/>
    </row>
    <row r="38" spans="1:17" x14ac:dyDescent="0.25">
      <c r="A38" s="85">
        <v>12</v>
      </c>
      <c r="B38" s="86" t="s">
        <v>117</v>
      </c>
      <c r="C38" s="86"/>
      <c r="D38" s="86"/>
      <c r="E38" s="86"/>
      <c r="G38" s="86"/>
      <c r="H38" s="29"/>
      <c r="I38" s="88" t="e">
        <f>I35-I37</f>
        <v>#N/A</v>
      </c>
      <c r="K38" s="17"/>
      <c r="L38" s="22"/>
      <c r="M38" s="22"/>
      <c r="N38" s="22"/>
      <c r="O38" s="22"/>
      <c r="P38" s="22"/>
      <c r="Q38" s="22"/>
    </row>
    <row r="39" spans="1:17" x14ac:dyDescent="0.25">
      <c r="A39" s="85">
        <v>13</v>
      </c>
      <c r="B39" s="86" t="s">
        <v>118</v>
      </c>
      <c r="C39" s="86"/>
      <c r="D39" s="86"/>
      <c r="E39" s="86"/>
      <c r="G39" s="86"/>
      <c r="H39" s="29"/>
      <c r="I39" s="88" t="e">
        <f>I35-I38</f>
        <v>#N/A</v>
      </c>
      <c r="K39" s="17"/>
      <c r="L39" s="22"/>
      <c r="M39" s="22"/>
      <c r="N39" s="22"/>
      <c r="O39" s="22"/>
      <c r="P39" s="22"/>
      <c r="Q39" s="22"/>
    </row>
    <row r="40" spans="1:17" x14ac:dyDescent="0.25">
      <c r="A40" s="85">
        <v>14</v>
      </c>
      <c r="B40" s="86" t="s">
        <v>119</v>
      </c>
      <c r="C40" s="86"/>
      <c r="D40" s="86"/>
      <c r="E40" s="86"/>
      <c r="G40" s="86"/>
      <c r="H40" s="29"/>
      <c r="I40" s="88" t="e">
        <f>IF(I39&gt;I37,I37,I39)</f>
        <v>#N/A</v>
      </c>
      <c r="K40" s="17"/>
      <c r="L40" s="22"/>
      <c r="M40" s="22"/>
      <c r="N40" s="22"/>
      <c r="O40" s="22"/>
      <c r="P40" s="22"/>
      <c r="Q40" s="22"/>
    </row>
    <row r="41" spans="1:17" x14ac:dyDescent="0.25">
      <c r="A41" s="89">
        <v>15</v>
      </c>
      <c r="B41" s="30" t="s">
        <v>120</v>
      </c>
      <c r="C41" s="30"/>
      <c r="D41" s="30"/>
      <c r="E41" s="30"/>
      <c r="F41" s="26"/>
      <c r="G41" s="30"/>
      <c r="H41" s="31"/>
      <c r="I41" s="90">
        <f>ROUNDDOWN(I21*0.4,0)</f>
        <v>0</v>
      </c>
      <c r="K41" s="17"/>
      <c r="L41" s="22"/>
      <c r="M41" s="22"/>
      <c r="N41" s="22"/>
      <c r="O41" s="22"/>
      <c r="P41" s="22"/>
      <c r="Q41" s="22"/>
    </row>
    <row r="42" spans="1:17" x14ac:dyDescent="0.25">
      <c r="A42" s="91"/>
      <c r="B42" s="155"/>
      <c r="C42" s="155"/>
      <c r="D42" s="155"/>
      <c r="E42" s="155"/>
      <c r="F42" s="155"/>
      <c r="G42" s="155"/>
      <c r="H42" s="155"/>
      <c r="I42" s="156"/>
      <c r="K42" s="17"/>
      <c r="L42" s="22"/>
      <c r="M42" s="22"/>
      <c r="N42" s="22"/>
      <c r="O42" s="22"/>
      <c r="P42" s="22"/>
      <c r="Q42" s="22"/>
    </row>
    <row r="43" spans="1:17" ht="12.75" thickBot="1" x14ac:dyDescent="0.3">
      <c r="A43" s="152" t="s">
        <v>121</v>
      </c>
      <c r="B43" s="153"/>
      <c r="C43" s="153"/>
      <c r="D43" s="153"/>
      <c r="E43" s="153"/>
      <c r="F43" s="153"/>
      <c r="G43" s="153"/>
      <c r="H43" s="153"/>
      <c r="I43" s="154"/>
      <c r="K43" s="17"/>
      <c r="L43" s="22"/>
      <c r="M43" s="22"/>
      <c r="N43" s="22"/>
      <c r="O43" s="22"/>
      <c r="P43" s="22"/>
      <c r="Q43" s="22"/>
    </row>
    <row r="44" spans="1:17" x14ac:dyDescent="0.25">
      <c r="A44" s="92">
        <v>16</v>
      </c>
      <c r="B44" s="179" t="s">
        <v>122</v>
      </c>
      <c r="C44" s="179"/>
      <c r="D44" s="179"/>
      <c r="E44" s="179"/>
      <c r="F44" s="179"/>
      <c r="G44" s="179"/>
      <c r="H44" s="179"/>
      <c r="I44" s="93" t="e">
        <f>IF(I32&gt;I40,I40,I32)</f>
        <v>#N/A</v>
      </c>
      <c r="K44" s="17"/>
      <c r="L44" s="22"/>
      <c r="M44" s="22"/>
      <c r="N44" s="22"/>
      <c r="O44" s="22"/>
      <c r="P44" s="22"/>
      <c r="Q44" s="22"/>
    </row>
    <row r="45" spans="1:17" ht="12.75" thickBot="1" x14ac:dyDescent="0.3">
      <c r="A45" s="94">
        <v>17</v>
      </c>
      <c r="B45" s="164" t="s">
        <v>123</v>
      </c>
      <c r="C45" s="164"/>
      <c r="D45" s="164"/>
      <c r="E45" s="164"/>
      <c r="F45" s="164"/>
      <c r="G45" s="164"/>
      <c r="H45" s="164"/>
      <c r="I45" s="95" t="e">
        <f>I32-I44</f>
        <v>#N/A</v>
      </c>
      <c r="K45" s="17"/>
      <c r="L45" s="22"/>
      <c r="M45" s="22"/>
      <c r="N45" s="22"/>
      <c r="O45" s="22"/>
      <c r="P45" s="22"/>
      <c r="Q45" s="22"/>
    </row>
    <row r="46" spans="1:17" ht="7.15" customHeight="1" x14ac:dyDescent="0.25">
      <c r="A46" s="140"/>
      <c r="B46" s="155"/>
      <c r="C46" s="155"/>
      <c r="D46" s="155"/>
      <c r="E46" s="155"/>
      <c r="F46" s="155"/>
      <c r="G46" s="155"/>
      <c r="H46" s="155"/>
      <c r="I46" s="156"/>
      <c r="K46" s="17"/>
      <c r="L46" s="22"/>
      <c r="M46" s="22"/>
      <c r="N46" s="22"/>
      <c r="O46" s="22"/>
      <c r="P46" s="22"/>
      <c r="Q46" s="22"/>
    </row>
    <row r="47" spans="1:17" x14ac:dyDescent="0.25">
      <c r="A47" s="68">
        <v>18</v>
      </c>
      <c r="B47" s="150" t="s">
        <v>124</v>
      </c>
      <c r="C47" s="151"/>
      <c r="D47" s="151"/>
      <c r="E47" s="165" t="str">
        <f>+IF($I$21&lt;50,"May not exceed 100% if without any income.","")</f>
        <v>May not exceed 100% if without any income.</v>
      </c>
      <c r="F47" s="165"/>
      <c r="G47" s="165"/>
      <c r="H47" s="166"/>
      <c r="I47" s="96" t="e">
        <f>(I35)/(E9)</f>
        <v>#N/A</v>
      </c>
      <c r="K47" s="17"/>
      <c r="L47" s="22"/>
      <c r="M47" s="22"/>
      <c r="N47" s="22"/>
      <c r="O47" s="22"/>
      <c r="P47" s="22"/>
      <c r="Q47" s="22"/>
    </row>
    <row r="48" spans="1:17" x14ac:dyDescent="0.25">
      <c r="A48" s="97">
        <v>19</v>
      </c>
      <c r="B48" s="151" t="s">
        <v>125</v>
      </c>
      <c r="C48" s="151"/>
      <c r="D48" s="151"/>
      <c r="E48" s="151"/>
      <c r="F48" s="151"/>
      <c r="G48" s="151"/>
      <c r="H48" s="163"/>
      <c r="I48" s="98" t="e">
        <f>I45+I30</f>
        <v>#N/A</v>
      </c>
      <c r="K48" s="17"/>
      <c r="L48" s="22"/>
      <c r="M48" s="22"/>
      <c r="N48" s="22"/>
      <c r="O48" s="22"/>
      <c r="P48" s="22"/>
      <c r="Q48" s="22"/>
    </row>
    <row r="49" spans="1:17" x14ac:dyDescent="0.25">
      <c r="A49" s="99">
        <v>20</v>
      </c>
      <c r="B49" s="151" t="s">
        <v>126</v>
      </c>
      <c r="C49" s="151"/>
      <c r="D49" s="151"/>
      <c r="E49" s="151"/>
      <c r="F49" s="151"/>
      <c r="G49" s="151"/>
      <c r="H49" s="163"/>
      <c r="I49" s="100" t="str">
        <f>IF(I21&gt;50,I48/I21,IF(I21&lt;50,"N/A"))</f>
        <v>N/A</v>
      </c>
      <c r="J49" s="36"/>
      <c r="K49" s="17"/>
      <c r="L49" s="22"/>
      <c r="M49" s="22"/>
      <c r="N49" s="22"/>
      <c r="O49" s="22"/>
      <c r="P49" s="22"/>
      <c r="Q49" s="22"/>
    </row>
    <row r="50" spans="1:17" x14ac:dyDescent="0.25">
      <c r="A50" s="91"/>
      <c r="B50" s="37" t="str">
        <f>IF($I$49="N/A","",IF(AND($I$49&lt;0.4,E5="Renewal"),"",IF(AND($I$49&gt;0.4,E5="Renewal"),"Percentage of Income toward Rent and Utilities may not exceed 40% for lease renewals.",IF(AND($I$49&gt;0.35,E5="New"),"Percentage of Income toward Rent and Utilities may not exceed 35% for new leases.",IF(AND($I$49&lt;0.35,E5="New"),"")))))</f>
        <v/>
      </c>
      <c r="C50" s="37"/>
      <c r="D50" s="37"/>
      <c r="E50" s="37"/>
      <c r="F50" s="37"/>
      <c r="G50" s="37"/>
      <c r="H50" s="37"/>
      <c r="I50" s="101"/>
      <c r="K50" s="17"/>
      <c r="L50" s="22"/>
      <c r="M50" s="22"/>
      <c r="N50" s="22"/>
      <c r="O50" s="22"/>
      <c r="P50" s="22"/>
      <c r="Q50" s="22"/>
    </row>
    <row r="51" spans="1:17" x14ac:dyDescent="0.25">
      <c r="A51" s="170"/>
      <c r="B51" s="171"/>
      <c r="C51" s="171"/>
      <c r="D51" s="171"/>
      <c r="F51" s="171"/>
      <c r="G51" s="171"/>
      <c r="H51" s="171"/>
      <c r="I51" s="174"/>
      <c r="K51" s="17"/>
      <c r="L51" s="23"/>
      <c r="M51" s="23"/>
      <c r="N51" s="23"/>
      <c r="O51" s="23"/>
      <c r="P51" s="23"/>
      <c r="Q51" s="23"/>
    </row>
    <row r="52" spans="1:17" x14ac:dyDescent="0.25">
      <c r="A52" s="170"/>
      <c r="B52" s="171"/>
      <c r="C52" s="171"/>
      <c r="D52" s="171"/>
      <c r="F52" s="171"/>
      <c r="G52" s="171"/>
      <c r="H52" s="171"/>
      <c r="I52" s="174"/>
      <c r="K52" s="17"/>
      <c r="L52" s="23"/>
      <c r="M52" s="23"/>
      <c r="N52" s="23"/>
      <c r="O52" s="23"/>
      <c r="P52" s="23"/>
      <c r="Q52" s="23"/>
    </row>
    <row r="53" spans="1:17" x14ac:dyDescent="0.25">
      <c r="A53" s="172"/>
      <c r="B53" s="173"/>
      <c r="C53" s="173"/>
      <c r="D53" s="173"/>
      <c r="F53" s="173"/>
      <c r="G53" s="173"/>
      <c r="H53" s="173"/>
      <c r="I53" s="175"/>
      <c r="K53" s="17"/>
      <c r="L53" s="23"/>
      <c r="M53" s="23"/>
      <c r="N53" s="23"/>
      <c r="O53" s="23"/>
      <c r="P53" s="23"/>
      <c r="Q53" s="23"/>
    </row>
    <row r="54" spans="1:17" x14ac:dyDescent="0.25">
      <c r="A54" s="176" t="s">
        <v>127</v>
      </c>
      <c r="B54" s="177"/>
      <c r="C54" s="177"/>
      <c r="D54" s="177"/>
      <c r="F54" s="177" t="s">
        <v>128</v>
      </c>
      <c r="G54" s="177"/>
      <c r="H54" s="177"/>
      <c r="I54" s="178"/>
    </row>
    <row r="55" spans="1:17" ht="12.75" customHeight="1" x14ac:dyDescent="0.25">
      <c r="A55" s="107"/>
      <c r="B55" s="17" t="s">
        <v>129</v>
      </c>
      <c r="C55" s="167"/>
      <c r="D55" s="169"/>
      <c r="G55" s="17" t="s">
        <v>129</v>
      </c>
      <c r="H55" s="167"/>
      <c r="I55" s="168"/>
      <c r="K55" s="17"/>
      <c r="L55" s="23"/>
      <c r="M55" s="23"/>
      <c r="N55" s="23"/>
      <c r="O55" s="23"/>
      <c r="P55" s="23"/>
      <c r="Q55" s="23"/>
    </row>
    <row r="56" spans="1:17" ht="11.65" customHeight="1" x14ac:dyDescent="0.25">
      <c r="A56" s="157" t="s">
        <v>130</v>
      </c>
      <c r="B56" s="158"/>
      <c r="C56" s="158"/>
      <c r="D56" s="158"/>
      <c r="E56" s="158"/>
      <c r="F56" s="158"/>
      <c r="G56" s="158"/>
      <c r="H56" s="158"/>
      <c r="I56" s="159"/>
      <c r="K56" s="17"/>
      <c r="L56" s="23"/>
      <c r="M56" s="23"/>
      <c r="N56" s="23"/>
      <c r="O56" s="23"/>
      <c r="P56" s="23"/>
      <c r="Q56" s="23"/>
    </row>
    <row r="57" spans="1:17" ht="20.65" customHeight="1" thickBot="1" x14ac:dyDescent="0.3">
      <c r="A57" s="160"/>
      <c r="B57" s="161"/>
      <c r="C57" s="161"/>
      <c r="D57" s="161"/>
      <c r="E57" s="161"/>
      <c r="F57" s="161"/>
      <c r="G57" s="161"/>
      <c r="H57" s="161"/>
      <c r="I57" s="162"/>
    </row>
    <row r="58" spans="1:17" ht="11.65" customHeight="1" x14ac:dyDescent="0.2">
      <c r="A58" s="2"/>
      <c r="B58" s="2"/>
      <c r="C58" s="2"/>
      <c r="D58" s="2"/>
      <c r="E58" s="2"/>
      <c r="F58" s="2"/>
      <c r="G58" s="2"/>
      <c r="H58" s="2"/>
      <c r="I58" s="2"/>
    </row>
    <row r="59" spans="1:17" ht="11.65" customHeight="1" x14ac:dyDescent="0.2">
      <c r="A59" s="2"/>
      <c r="B59" s="2"/>
      <c r="C59" s="2"/>
      <c r="D59" s="2"/>
      <c r="E59" s="2"/>
      <c r="F59" s="2"/>
      <c r="G59" s="2"/>
      <c r="H59" s="2"/>
      <c r="I59" s="2"/>
    </row>
    <row r="60" spans="1:17" ht="14.25" x14ac:dyDescent="0.2">
      <c r="A60" s="2"/>
      <c r="B60" s="2"/>
      <c r="C60" s="2"/>
      <c r="D60" s="2"/>
      <c r="E60" s="2"/>
      <c r="F60" s="2"/>
      <c r="G60" s="2"/>
      <c r="H60" s="2"/>
      <c r="I60" s="2"/>
    </row>
    <row r="61" spans="1:17" ht="14.25" x14ac:dyDescent="0.2">
      <c r="A61" s="2"/>
      <c r="B61" s="2"/>
      <c r="C61" s="2"/>
      <c r="D61" s="2"/>
      <c r="E61" s="2"/>
      <c r="F61" s="2"/>
      <c r="G61" s="2"/>
      <c r="H61" s="2"/>
      <c r="I61" s="2"/>
    </row>
    <row r="62" spans="1:17" ht="14.25" x14ac:dyDescent="0.2">
      <c r="A62" s="2"/>
      <c r="B62" s="2"/>
      <c r="C62" s="2"/>
      <c r="D62" s="2"/>
      <c r="E62" s="2"/>
      <c r="F62" s="2"/>
      <c r="G62" s="2"/>
      <c r="H62" s="2"/>
      <c r="I62" s="2"/>
    </row>
    <row r="63" spans="1:17" ht="14.25" x14ac:dyDescent="0.2">
      <c r="A63" s="2"/>
      <c r="B63" s="2"/>
      <c r="C63" s="2"/>
      <c r="D63" s="2"/>
      <c r="E63" s="2"/>
      <c r="F63" s="2"/>
      <c r="G63" s="2"/>
      <c r="H63" s="2"/>
      <c r="I63" s="2"/>
    </row>
    <row r="64" spans="1:17" ht="14.25" x14ac:dyDescent="0.2">
      <c r="A64" s="2"/>
      <c r="B64" s="2"/>
      <c r="C64" s="2"/>
      <c r="D64" s="2"/>
      <c r="E64" s="2"/>
      <c r="F64" s="2"/>
      <c r="G64" s="2"/>
      <c r="H64" s="2"/>
      <c r="I64" s="2"/>
    </row>
    <row r="65" spans="1:9" ht="14.25" x14ac:dyDescent="0.2">
      <c r="A65" s="2"/>
      <c r="B65" s="2"/>
      <c r="C65" s="2"/>
      <c r="D65" s="2"/>
      <c r="E65" s="2"/>
      <c r="F65" s="2"/>
      <c r="G65" s="2"/>
      <c r="H65" s="2"/>
      <c r="I65" s="2"/>
    </row>
    <row r="66" spans="1:9" ht="14.25" x14ac:dyDescent="0.2">
      <c r="A66" s="2"/>
      <c r="B66" s="2"/>
      <c r="C66" s="2"/>
      <c r="D66" s="2"/>
      <c r="E66" s="2"/>
      <c r="F66" s="2"/>
      <c r="G66" s="2"/>
      <c r="H66" s="2"/>
      <c r="I66" s="2"/>
    </row>
    <row r="67" spans="1:9" ht="14.25" x14ac:dyDescent="0.2">
      <c r="A67" s="2"/>
      <c r="B67" s="2"/>
      <c r="C67" s="2"/>
      <c r="D67" s="2"/>
      <c r="E67" s="2"/>
      <c r="F67" s="2"/>
      <c r="G67" s="2"/>
      <c r="H67" s="2"/>
      <c r="I67" s="2"/>
    </row>
    <row r="68" spans="1:9" ht="14.25" x14ac:dyDescent="0.2">
      <c r="A68" s="2"/>
      <c r="B68" s="2"/>
      <c r="C68" s="2"/>
      <c r="D68" s="2"/>
      <c r="E68" s="2"/>
      <c r="F68" s="2"/>
      <c r="G68" s="2"/>
      <c r="H68" s="2"/>
      <c r="I68" s="2"/>
    </row>
    <row r="69" spans="1:9" ht="14.25" x14ac:dyDescent="0.2">
      <c r="A69" s="2"/>
      <c r="B69" s="2"/>
      <c r="C69" s="2"/>
      <c r="D69" s="2"/>
      <c r="E69" s="2"/>
      <c r="F69" s="2"/>
      <c r="G69" s="2"/>
      <c r="H69" s="2"/>
      <c r="I69" s="2"/>
    </row>
    <row r="70" spans="1:9" ht="14.25" x14ac:dyDescent="0.2">
      <c r="A70" s="2"/>
      <c r="B70" s="2"/>
      <c r="C70" s="2"/>
      <c r="D70" s="2"/>
      <c r="E70" s="2"/>
      <c r="F70" s="2"/>
      <c r="G70" s="2"/>
      <c r="H70" s="2"/>
      <c r="I70" s="2"/>
    </row>
    <row r="71" spans="1:9" ht="14.25" x14ac:dyDescent="0.2">
      <c r="A71" s="2"/>
      <c r="B71" s="2"/>
      <c r="C71" s="2"/>
      <c r="D71" s="2"/>
      <c r="E71" s="2"/>
      <c r="F71" s="2"/>
      <c r="G71" s="2"/>
      <c r="H71" s="2"/>
      <c r="I71" s="2"/>
    </row>
    <row r="72" spans="1:9" ht="14.25" x14ac:dyDescent="0.2">
      <c r="A72" s="2"/>
      <c r="B72" s="2"/>
      <c r="C72" s="2"/>
      <c r="D72" s="2"/>
      <c r="E72" s="2"/>
      <c r="F72" s="2"/>
      <c r="G72" s="2"/>
      <c r="H72" s="2"/>
      <c r="I72" s="2"/>
    </row>
  </sheetData>
  <sheetProtection algorithmName="SHA-512" hashValue="V+vZi+wmbvGSncLsyurBpqZqEI/PZTAGq8K0oFNFSnISsvxzoCghKT+vJKPnm6z32/z3I4X8zC4L2J5By6LRqw==" saltValue="WKhxVlb3KvcndPOtEVwyyQ==" spinCount="100000" sheet="1" objects="1" scenarios="1"/>
  <protectedRanges>
    <protectedRange sqref="D6:G6" name="Address"/>
  </protectedRanges>
  <mergeCells count="68">
    <mergeCell ref="F22:G22"/>
    <mergeCell ref="H22:I22"/>
    <mergeCell ref="B21:E22"/>
    <mergeCell ref="A21:A22"/>
    <mergeCell ref="B9:D9"/>
    <mergeCell ref="A1:I1"/>
    <mergeCell ref="A2:I2"/>
    <mergeCell ref="H3:I3"/>
    <mergeCell ref="E7:F7"/>
    <mergeCell ref="E8:F8"/>
    <mergeCell ref="E5:F5"/>
    <mergeCell ref="B8:D8"/>
    <mergeCell ref="B5:D5"/>
    <mergeCell ref="B7:D7"/>
    <mergeCell ref="G7:I8"/>
    <mergeCell ref="A4:D4"/>
    <mergeCell ref="B6:C6"/>
    <mergeCell ref="D6:G6"/>
    <mergeCell ref="B3:C3"/>
    <mergeCell ref="E3:F3"/>
    <mergeCell ref="F54:I54"/>
    <mergeCell ref="B44:H44"/>
    <mergeCell ref="G29:H29"/>
    <mergeCell ref="E24:F24"/>
    <mergeCell ref="E25:F25"/>
    <mergeCell ref="E27:F27"/>
    <mergeCell ref="G25:H25"/>
    <mergeCell ref="G26:H26"/>
    <mergeCell ref="G27:H27"/>
    <mergeCell ref="G28:H28"/>
    <mergeCell ref="G24:H24"/>
    <mergeCell ref="F30:H30"/>
    <mergeCell ref="E28:F28"/>
    <mergeCell ref="E29:F29"/>
    <mergeCell ref="A33:I33"/>
    <mergeCell ref="B31:I31"/>
    <mergeCell ref="A25:A31"/>
    <mergeCell ref="A43:I43"/>
    <mergeCell ref="B42:I42"/>
    <mergeCell ref="A34:I34"/>
    <mergeCell ref="A56:I57"/>
    <mergeCell ref="B48:H48"/>
    <mergeCell ref="B49:H49"/>
    <mergeCell ref="B47:D47"/>
    <mergeCell ref="B45:H45"/>
    <mergeCell ref="E47:H47"/>
    <mergeCell ref="A46:I46"/>
    <mergeCell ref="H55:I55"/>
    <mergeCell ref="C55:D55"/>
    <mergeCell ref="A51:D53"/>
    <mergeCell ref="F51:I53"/>
    <mergeCell ref="A54:D54"/>
    <mergeCell ref="B25:C30"/>
    <mergeCell ref="B32:H32"/>
    <mergeCell ref="H4:I4"/>
    <mergeCell ref="B11:B12"/>
    <mergeCell ref="A11:A12"/>
    <mergeCell ref="I11:I12"/>
    <mergeCell ref="F21:H21"/>
    <mergeCell ref="H11:H12"/>
    <mergeCell ref="G11:G12"/>
    <mergeCell ref="F11:F12"/>
    <mergeCell ref="E11:E12"/>
    <mergeCell ref="E9:F9"/>
    <mergeCell ref="B10:I10"/>
    <mergeCell ref="C11:C12"/>
    <mergeCell ref="D11:D12"/>
    <mergeCell ref="B23:H23"/>
  </mergeCells>
  <dataValidations count="4">
    <dataValidation type="list" allowBlank="1" showInputMessage="1" showErrorMessage="1" sqref="E5" xr:uid="{8741F3DF-AE33-493A-B97B-EC840AA1A36E}">
      <formula1>New_Renewal_List</formula1>
    </dataValidation>
    <dataValidation type="list" allowBlank="1" showInputMessage="1" showErrorMessage="1" sqref="E8" xr:uid="{1DE5A1BF-0D70-46E9-ACAE-FB4095D89D59}">
      <formula1>Bedroom_Quantity_List</formula1>
    </dataValidation>
    <dataValidation type="list" allowBlank="1" showInputMessage="1" showErrorMessage="1" sqref="E7:F7" xr:uid="{5E35FB6B-DF44-462F-A418-8167628E8E61}">
      <formula1>New_Zip_List</formula1>
    </dataValidation>
    <dataValidation type="list" allowBlank="1" showInputMessage="1" showErrorMessage="1" sqref="G25:G29" xr:uid="{E5C16536-4877-498B-97D7-31BBA2EBD603}">
      <formula1>Yes_No_List</formula1>
    </dataValidation>
  </dataValidation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663F-F9E0-4128-AC22-2E6807515C04}">
  <sheetPr>
    <pageSetUpPr fitToPage="1"/>
  </sheetPr>
  <dimension ref="A1:J577"/>
  <sheetViews>
    <sheetView zoomScale="115" zoomScaleNormal="115" workbookViewId="0">
      <pane ySplit="1" topLeftCell="A8" activePane="bottomLeft" state="frozen"/>
      <selection pane="bottomLeft" activeCell="H8" sqref="H8"/>
    </sheetView>
  </sheetViews>
  <sheetFormatPr defaultColWidth="9.28515625" defaultRowHeight="12" x14ac:dyDescent="0.25"/>
  <cols>
    <col min="1" max="1" width="17.5703125" style="126" customWidth="1"/>
    <col min="2" max="6" width="10" style="127" bestFit="1" customWidth="1"/>
    <col min="7" max="7" width="17" style="127" customWidth="1"/>
    <col min="8" max="8" width="8.85546875" style="127" bestFit="1" customWidth="1"/>
    <col min="9" max="9" width="8.85546875" style="127" customWidth="1"/>
    <col min="10" max="10" width="21" style="126" customWidth="1"/>
    <col min="11" max="12" width="9.28515625" style="105"/>
    <col min="13" max="17" width="10.28515625" style="105" bestFit="1" customWidth="1"/>
    <col min="18" max="16384" width="9.28515625" style="105"/>
  </cols>
  <sheetData>
    <row r="1" spans="1:10" ht="12.75" customHeight="1" x14ac:dyDescent="0.25">
      <c r="A1" s="115" t="s">
        <v>131</v>
      </c>
      <c r="B1" s="116" t="s">
        <v>132</v>
      </c>
      <c r="C1" s="116" t="s">
        <v>133</v>
      </c>
      <c r="D1" s="116" t="s">
        <v>134</v>
      </c>
      <c r="E1" s="116" t="s">
        <v>135</v>
      </c>
      <c r="F1" s="116" t="s">
        <v>136</v>
      </c>
      <c r="G1" s="116" t="s">
        <v>137</v>
      </c>
      <c r="H1" s="116" t="s">
        <v>138</v>
      </c>
      <c r="I1" s="116" t="s">
        <v>139</v>
      </c>
      <c r="J1" s="117" t="s">
        <v>140</v>
      </c>
    </row>
    <row r="2" spans="1:10" s="55" customFormat="1" ht="12.75" customHeight="1" x14ac:dyDescent="0.25">
      <c r="A2" s="53" t="s">
        <v>141</v>
      </c>
      <c r="B2" s="60">
        <v>765</v>
      </c>
      <c r="C2" s="60">
        <v>770</v>
      </c>
      <c r="D2" s="60">
        <v>973</v>
      </c>
      <c r="E2" s="60">
        <v>1313</v>
      </c>
      <c r="F2" s="60">
        <v>1608</v>
      </c>
      <c r="G2" s="60">
        <f t="shared" ref="G2:G65" si="0">(F2+(F2*0.15))*1.1</f>
        <v>2034.1200000000001</v>
      </c>
      <c r="H2" s="60">
        <f t="shared" ref="H2:H65" si="1">(F2+(F2*0.3))*1.1</f>
        <v>2299.4400000000005</v>
      </c>
      <c r="I2" s="60">
        <f t="shared" ref="I2:I65" si="2">(F2+(F2*0.45))*1.1</f>
        <v>2564.7600000000002</v>
      </c>
      <c r="J2" s="57" t="s">
        <v>142</v>
      </c>
    </row>
    <row r="3" spans="1:10" s="55" customFormat="1" ht="12.75" customHeight="1" x14ac:dyDescent="0.25">
      <c r="A3" s="53" t="s">
        <v>143</v>
      </c>
      <c r="B3" s="60">
        <v>755</v>
      </c>
      <c r="C3" s="60">
        <v>760</v>
      </c>
      <c r="D3" s="60">
        <v>973</v>
      </c>
      <c r="E3" s="60">
        <v>1168</v>
      </c>
      <c r="F3" s="60">
        <v>1395</v>
      </c>
      <c r="G3" s="60">
        <f t="shared" si="0"/>
        <v>1764.6750000000002</v>
      </c>
      <c r="H3" s="60">
        <f t="shared" si="1"/>
        <v>1994.8500000000001</v>
      </c>
      <c r="I3" s="60">
        <f t="shared" si="2"/>
        <v>2225.0250000000001</v>
      </c>
      <c r="J3" s="57" t="s">
        <v>142</v>
      </c>
    </row>
    <row r="4" spans="1:10" s="55" customFormat="1" ht="12.75" customHeight="1" x14ac:dyDescent="0.25">
      <c r="A4" s="53" t="s">
        <v>144</v>
      </c>
      <c r="B4" s="60">
        <v>765</v>
      </c>
      <c r="C4" s="60">
        <v>770</v>
      </c>
      <c r="D4" s="60">
        <v>973</v>
      </c>
      <c r="E4" s="60">
        <v>1353</v>
      </c>
      <c r="F4" s="60">
        <v>1395</v>
      </c>
      <c r="G4" s="60">
        <f t="shared" si="0"/>
        <v>1764.6750000000002</v>
      </c>
      <c r="H4" s="60">
        <f t="shared" si="1"/>
        <v>1994.8500000000001</v>
      </c>
      <c r="I4" s="60">
        <f t="shared" si="2"/>
        <v>2225.0250000000001</v>
      </c>
      <c r="J4" s="57" t="s">
        <v>142</v>
      </c>
    </row>
    <row r="5" spans="1:10" s="55" customFormat="1" ht="12.75" customHeight="1" x14ac:dyDescent="0.25">
      <c r="A5" s="53" t="s">
        <v>145</v>
      </c>
      <c r="B5" s="60">
        <v>765</v>
      </c>
      <c r="C5" s="60">
        <v>770</v>
      </c>
      <c r="D5" s="60">
        <v>973</v>
      </c>
      <c r="E5" s="60">
        <v>1353</v>
      </c>
      <c r="F5" s="60">
        <v>1395</v>
      </c>
      <c r="G5" s="60">
        <f t="shared" si="0"/>
        <v>1764.6750000000002</v>
      </c>
      <c r="H5" s="60">
        <f t="shared" si="1"/>
        <v>1994.8500000000001</v>
      </c>
      <c r="I5" s="60">
        <f t="shared" si="2"/>
        <v>2225.0250000000001</v>
      </c>
      <c r="J5" s="57" t="s">
        <v>142</v>
      </c>
    </row>
    <row r="6" spans="1:10" s="55" customFormat="1" ht="12.75" customHeight="1" x14ac:dyDescent="0.25">
      <c r="A6" s="53" t="s">
        <v>146</v>
      </c>
      <c r="B6" s="60">
        <v>783</v>
      </c>
      <c r="C6" s="60">
        <v>894</v>
      </c>
      <c r="D6" s="60">
        <v>1073</v>
      </c>
      <c r="E6" s="60">
        <v>1287</v>
      </c>
      <c r="F6" s="60">
        <v>1476</v>
      </c>
      <c r="G6" s="60">
        <f t="shared" si="0"/>
        <v>1867.1400000000003</v>
      </c>
      <c r="H6" s="60">
        <f t="shared" si="1"/>
        <v>2110.6800000000003</v>
      </c>
      <c r="I6" s="60">
        <f t="shared" si="2"/>
        <v>2354.2199999999998</v>
      </c>
      <c r="J6" s="57" t="s">
        <v>147</v>
      </c>
    </row>
    <row r="7" spans="1:10" s="55" customFormat="1" ht="12.75" customHeight="1" x14ac:dyDescent="0.25">
      <c r="A7" s="53" t="s">
        <v>148</v>
      </c>
      <c r="B7" s="60">
        <v>765</v>
      </c>
      <c r="C7" s="60">
        <v>770</v>
      </c>
      <c r="D7" s="60">
        <v>973</v>
      </c>
      <c r="E7" s="60">
        <v>1217</v>
      </c>
      <c r="F7" s="60">
        <v>1395</v>
      </c>
      <c r="G7" s="60">
        <f t="shared" si="0"/>
        <v>1764.6750000000002</v>
      </c>
      <c r="H7" s="60">
        <f t="shared" si="1"/>
        <v>1994.8500000000001</v>
      </c>
      <c r="I7" s="60">
        <f t="shared" si="2"/>
        <v>2225.0250000000001</v>
      </c>
      <c r="J7" s="57" t="s">
        <v>147</v>
      </c>
    </row>
    <row r="8" spans="1:10" s="55" customFormat="1" ht="12.75" customHeight="1" x14ac:dyDescent="0.25">
      <c r="A8" s="53" t="s">
        <v>6</v>
      </c>
      <c r="B8" s="61">
        <v>1585</v>
      </c>
      <c r="C8" s="61">
        <v>1660</v>
      </c>
      <c r="D8" s="61">
        <v>1820</v>
      </c>
      <c r="E8" s="61">
        <v>2182</v>
      </c>
      <c r="F8" s="61">
        <v>2605</v>
      </c>
      <c r="G8" s="60">
        <f t="shared" si="0"/>
        <v>3295.3250000000003</v>
      </c>
      <c r="H8" s="60">
        <f t="shared" si="1"/>
        <v>3725.15</v>
      </c>
      <c r="I8" s="60">
        <f t="shared" si="2"/>
        <v>4154.9750000000004</v>
      </c>
      <c r="J8" s="57" t="s">
        <v>147</v>
      </c>
    </row>
    <row r="9" spans="1:10" ht="12.75" customHeight="1" x14ac:dyDescent="0.25">
      <c r="A9" s="53" t="s">
        <v>149</v>
      </c>
      <c r="B9" s="60">
        <v>1790</v>
      </c>
      <c r="C9" s="60">
        <v>1880</v>
      </c>
      <c r="D9" s="60">
        <v>2060</v>
      </c>
      <c r="E9" s="60">
        <v>2470</v>
      </c>
      <c r="F9" s="60">
        <v>2950</v>
      </c>
      <c r="G9" s="60">
        <f t="shared" si="0"/>
        <v>3731.7500000000005</v>
      </c>
      <c r="H9" s="60">
        <f t="shared" si="1"/>
        <v>4218.5</v>
      </c>
      <c r="I9" s="60">
        <f t="shared" si="2"/>
        <v>4705.25</v>
      </c>
      <c r="J9" s="54" t="s">
        <v>150</v>
      </c>
    </row>
    <row r="10" spans="1:10" ht="12.75" customHeight="1" x14ac:dyDescent="0.25">
      <c r="A10" s="53" t="s">
        <v>151</v>
      </c>
      <c r="B10" s="60">
        <v>1180</v>
      </c>
      <c r="C10" s="60">
        <v>1250</v>
      </c>
      <c r="D10" s="60">
        <v>1400</v>
      </c>
      <c r="E10" s="60">
        <v>1740</v>
      </c>
      <c r="F10" s="60">
        <v>2140</v>
      </c>
      <c r="G10" s="60">
        <f t="shared" si="0"/>
        <v>2707.1000000000004</v>
      </c>
      <c r="H10" s="60">
        <f t="shared" si="1"/>
        <v>3060.2000000000003</v>
      </c>
      <c r="I10" s="60">
        <f t="shared" si="2"/>
        <v>3413.3</v>
      </c>
      <c r="J10" s="54" t="s">
        <v>150</v>
      </c>
    </row>
    <row r="11" spans="1:10" ht="12.75" customHeight="1" x14ac:dyDescent="0.25">
      <c r="A11" s="53" t="s">
        <v>152</v>
      </c>
      <c r="B11" s="60">
        <v>1640</v>
      </c>
      <c r="C11" s="60">
        <v>1720</v>
      </c>
      <c r="D11" s="60">
        <v>1880</v>
      </c>
      <c r="E11" s="60">
        <v>2250</v>
      </c>
      <c r="F11" s="60">
        <v>2690</v>
      </c>
      <c r="G11" s="60">
        <f t="shared" si="0"/>
        <v>3402.8500000000004</v>
      </c>
      <c r="H11" s="60">
        <f t="shared" si="1"/>
        <v>3846.7000000000003</v>
      </c>
      <c r="I11" s="60">
        <f t="shared" si="2"/>
        <v>4290.55</v>
      </c>
      <c r="J11" s="54" t="s">
        <v>150</v>
      </c>
    </row>
    <row r="12" spans="1:10" ht="12.75" customHeight="1" x14ac:dyDescent="0.25">
      <c r="A12" s="53" t="s">
        <v>153</v>
      </c>
      <c r="B12" s="60">
        <v>1230</v>
      </c>
      <c r="C12" s="60">
        <v>1280</v>
      </c>
      <c r="D12" s="60">
        <v>1410</v>
      </c>
      <c r="E12" s="60">
        <v>1720</v>
      </c>
      <c r="F12" s="60">
        <v>2010</v>
      </c>
      <c r="G12" s="60">
        <f t="shared" si="0"/>
        <v>2542.65</v>
      </c>
      <c r="H12" s="60">
        <f t="shared" si="1"/>
        <v>2874.3</v>
      </c>
      <c r="I12" s="60">
        <f t="shared" si="2"/>
        <v>3205.9500000000003</v>
      </c>
      <c r="J12" s="54" t="s">
        <v>150</v>
      </c>
    </row>
    <row r="13" spans="1:10" ht="12.75" customHeight="1" x14ac:dyDescent="0.25">
      <c r="A13" s="53" t="s">
        <v>154</v>
      </c>
      <c r="B13" s="60">
        <v>1250</v>
      </c>
      <c r="C13" s="60">
        <v>1310</v>
      </c>
      <c r="D13" s="60">
        <v>1440</v>
      </c>
      <c r="E13" s="60">
        <v>1730</v>
      </c>
      <c r="F13" s="60">
        <v>2060</v>
      </c>
      <c r="G13" s="60">
        <f t="shared" si="0"/>
        <v>2605.9</v>
      </c>
      <c r="H13" s="60">
        <f t="shared" si="1"/>
        <v>2945.8</v>
      </c>
      <c r="I13" s="60">
        <f t="shared" si="2"/>
        <v>3285.7000000000003</v>
      </c>
      <c r="J13" s="54" t="s">
        <v>150</v>
      </c>
    </row>
    <row r="14" spans="1:10" s="55" customFormat="1" ht="12.75" customHeight="1" x14ac:dyDescent="0.25">
      <c r="A14" s="53" t="s">
        <v>13</v>
      </c>
      <c r="B14" s="61">
        <v>1585</v>
      </c>
      <c r="C14" s="61">
        <v>1660</v>
      </c>
      <c r="D14" s="61">
        <v>1820</v>
      </c>
      <c r="E14" s="61">
        <v>2182</v>
      </c>
      <c r="F14" s="61">
        <v>2605</v>
      </c>
      <c r="G14" s="60">
        <f t="shared" si="0"/>
        <v>3295.3250000000003</v>
      </c>
      <c r="H14" s="60">
        <f t="shared" si="1"/>
        <v>3725.15</v>
      </c>
      <c r="I14" s="60">
        <f t="shared" si="2"/>
        <v>4154.9750000000004</v>
      </c>
      <c r="J14" s="57" t="s">
        <v>147</v>
      </c>
    </row>
    <row r="15" spans="1:10" ht="12.75" customHeight="1" x14ac:dyDescent="0.25">
      <c r="A15" s="53" t="s">
        <v>155</v>
      </c>
      <c r="B15" s="60">
        <v>1080</v>
      </c>
      <c r="C15" s="60">
        <v>1150</v>
      </c>
      <c r="D15" s="60">
        <v>1290</v>
      </c>
      <c r="E15" s="60">
        <v>1600</v>
      </c>
      <c r="F15" s="60">
        <v>1880</v>
      </c>
      <c r="G15" s="60">
        <f t="shared" si="0"/>
        <v>2378.2000000000003</v>
      </c>
      <c r="H15" s="60">
        <f t="shared" si="1"/>
        <v>2688.4</v>
      </c>
      <c r="I15" s="60">
        <f t="shared" si="2"/>
        <v>2998.6000000000004</v>
      </c>
      <c r="J15" s="54" t="s">
        <v>150</v>
      </c>
    </row>
    <row r="16" spans="1:10" ht="12.75" customHeight="1" x14ac:dyDescent="0.25">
      <c r="A16" s="53" t="s">
        <v>156</v>
      </c>
      <c r="B16" s="60">
        <v>1190</v>
      </c>
      <c r="C16" s="60">
        <v>1250</v>
      </c>
      <c r="D16" s="60">
        <v>1370</v>
      </c>
      <c r="E16" s="60">
        <v>1640</v>
      </c>
      <c r="F16" s="60">
        <v>1960</v>
      </c>
      <c r="G16" s="60">
        <f t="shared" si="0"/>
        <v>2479.4</v>
      </c>
      <c r="H16" s="60">
        <f t="shared" si="1"/>
        <v>2802.8</v>
      </c>
      <c r="I16" s="60">
        <f t="shared" si="2"/>
        <v>3126.2000000000003</v>
      </c>
      <c r="J16" s="54" t="s">
        <v>150</v>
      </c>
    </row>
    <row r="17" spans="1:10" ht="12.75" customHeight="1" x14ac:dyDescent="0.25">
      <c r="A17" s="53" t="s">
        <v>157</v>
      </c>
      <c r="B17" s="60">
        <v>1230</v>
      </c>
      <c r="C17" s="60">
        <v>1290</v>
      </c>
      <c r="D17" s="60">
        <v>1410</v>
      </c>
      <c r="E17" s="60">
        <v>1690</v>
      </c>
      <c r="F17" s="60">
        <v>2020</v>
      </c>
      <c r="G17" s="60">
        <f t="shared" si="0"/>
        <v>2555.3000000000002</v>
      </c>
      <c r="H17" s="60">
        <f t="shared" si="1"/>
        <v>2888.6000000000004</v>
      </c>
      <c r="I17" s="60">
        <f t="shared" si="2"/>
        <v>3221.9</v>
      </c>
      <c r="J17" s="54" t="s">
        <v>150</v>
      </c>
    </row>
    <row r="18" spans="1:10" ht="12.75" customHeight="1" x14ac:dyDescent="0.25">
      <c r="A18" s="53" t="s">
        <v>158</v>
      </c>
      <c r="B18" s="60">
        <v>1190</v>
      </c>
      <c r="C18" s="60">
        <v>1250</v>
      </c>
      <c r="D18" s="60">
        <v>1370</v>
      </c>
      <c r="E18" s="60">
        <v>1640</v>
      </c>
      <c r="F18" s="60">
        <v>1960</v>
      </c>
      <c r="G18" s="60">
        <f t="shared" si="0"/>
        <v>2479.4</v>
      </c>
      <c r="H18" s="60">
        <f t="shared" si="1"/>
        <v>2802.8</v>
      </c>
      <c r="I18" s="60">
        <f t="shared" si="2"/>
        <v>3126.2000000000003</v>
      </c>
      <c r="J18" s="54" t="s">
        <v>150</v>
      </c>
    </row>
    <row r="19" spans="1:10" ht="12.75" customHeight="1" x14ac:dyDescent="0.25">
      <c r="A19" s="53" t="s">
        <v>159</v>
      </c>
      <c r="B19" s="60">
        <v>1250</v>
      </c>
      <c r="C19" s="60">
        <v>1310</v>
      </c>
      <c r="D19" s="60">
        <v>1440</v>
      </c>
      <c r="E19" s="60">
        <v>1730</v>
      </c>
      <c r="F19" s="60">
        <v>2060</v>
      </c>
      <c r="G19" s="60">
        <f t="shared" si="0"/>
        <v>2605.9</v>
      </c>
      <c r="H19" s="60">
        <f t="shared" si="1"/>
        <v>2945.8</v>
      </c>
      <c r="I19" s="60">
        <f t="shared" si="2"/>
        <v>3285.7000000000003</v>
      </c>
      <c r="J19" s="54" t="s">
        <v>150</v>
      </c>
    </row>
    <row r="20" spans="1:10" ht="12.75" customHeight="1" x14ac:dyDescent="0.25">
      <c r="A20" s="53" t="s">
        <v>160</v>
      </c>
      <c r="B20" s="60">
        <v>940</v>
      </c>
      <c r="C20" s="60">
        <v>1000</v>
      </c>
      <c r="D20" s="60">
        <v>1140</v>
      </c>
      <c r="E20" s="60">
        <v>1390</v>
      </c>
      <c r="F20" s="60">
        <v>1610</v>
      </c>
      <c r="G20" s="60">
        <f t="shared" si="0"/>
        <v>2036.65</v>
      </c>
      <c r="H20" s="60">
        <f t="shared" si="1"/>
        <v>2302.3000000000002</v>
      </c>
      <c r="I20" s="60">
        <f t="shared" si="2"/>
        <v>2567.9500000000003</v>
      </c>
      <c r="J20" s="54" t="s">
        <v>150</v>
      </c>
    </row>
    <row r="21" spans="1:10" ht="12.75" customHeight="1" x14ac:dyDescent="0.25">
      <c r="A21" s="53" t="s">
        <v>161</v>
      </c>
      <c r="B21" s="60">
        <v>1010</v>
      </c>
      <c r="C21" s="60">
        <v>1060</v>
      </c>
      <c r="D21" s="60">
        <v>1260</v>
      </c>
      <c r="E21" s="60">
        <v>1550</v>
      </c>
      <c r="F21" s="60">
        <v>1750</v>
      </c>
      <c r="G21" s="60">
        <f t="shared" si="0"/>
        <v>2213.75</v>
      </c>
      <c r="H21" s="60">
        <f t="shared" si="1"/>
        <v>2502.5</v>
      </c>
      <c r="I21" s="60">
        <f t="shared" si="2"/>
        <v>2791.25</v>
      </c>
      <c r="J21" s="54" t="s">
        <v>150</v>
      </c>
    </row>
    <row r="22" spans="1:10" ht="12.75" customHeight="1" x14ac:dyDescent="0.25">
      <c r="A22" s="53" t="s">
        <v>162</v>
      </c>
      <c r="B22" s="60">
        <v>1010</v>
      </c>
      <c r="C22" s="60">
        <v>1060</v>
      </c>
      <c r="D22" s="60">
        <v>1160</v>
      </c>
      <c r="E22" s="60">
        <v>1390</v>
      </c>
      <c r="F22" s="60">
        <v>1660</v>
      </c>
      <c r="G22" s="60">
        <f t="shared" si="0"/>
        <v>2099.9</v>
      </c>
      <c r="H22" s="60">
        <f t="shared" si="1"/>
        <v>2373.8000000000002</v>
      </c>
      <c r="I22" s="60">
        <f t="shared" si="2"/>
        <v>2647.7000000000003</v>
      </c>
      <c r="J22" s="54" t="s">
        <v>150</v>
      </c>
    </row>
    <row r="23" spans="1:10" s="55" customFormat="1" ht="12.75" customHeight="1" x14ac:dyDescent="0.25">
      <c r="A23" s="53" t="s">
        <v>163</v>
      </c>
      <c r="B23" s="61">
        <v>788</v>
      </c>
      <c r="C23" s="61">
        <v>793</v>
      </c>
      <c r="D23" s="61">
        <v>973</v>
      </c>
      <c r="E23" s="61">
        <v>1167</v>
      </c>
      <c r="F23" s="61">
        <v>1395</v>
      </c>
      <c r="G23" s="60">
        <f t="shared" si="0"/>
        <v>1764.6750000000002</v>
      </c>
      <c r="H23" s="60">
        <f t="shared" si="1"/>
        <v>1994.8500000000001</v>
      </c>
      <c r="I23" s="60">
        <f t="shared" si="2"/>
        <v>2225.0250000000001</v>
      </c>
      <c r="J23" s="57" t="s">
        <v>147</v>
      </c>
    </row>
    <row r="24" spans="1:10" s="55" customFormat="1" ht="12.75" customHeight="1" x14ac:dyDescent="0.25">
      <c r="A24" s="53" t="s">
        <v>164</v>
      </c>
      <c r="B24" s="61">
        <v>737</v>
      </c>
      <c r="C24" s="61">
        <v>742</v>
      </c>
      <c r="D24" s="61">
        <v>973</v>
      </c>
      <c r="E24" s="61">
        <v>1353</v>
      </c>
      <c r="F24" s="61">
        <v>1632</v>
      </c>
      <c r="G24" s="60">
        <f t="shared" si="0"/>
        <v>2064.48</v>
      </c>
      <c r="H24" s="60">
        <f t="shared" si="1"/>
        <v>2333.7600000000002</v>
      </c>
      <c r="I24" s="60">
        <f t="shared" si="2"/>
        <v>2603.0400000000004</v>
      </c>
      <c r="J24" s="57" t="s">
        <v>147</v>
      </c>
    </row>
    <row r="25" spans="1:10" ht="12.75" customHeight="1" x14ac:dyDescent="0.25">
      <c r="A25" s="56" t="s">
        <v>20</v>
      </c>
      <c r="B25" s="62">
        <v>1085</v>
      </c>
      <c r="C25" s="62">
        <v>1158</v>
      </c>
      <c r="D25" s="62">
        <v>1307</v>
      </c>
      <c r="E25" s="62">
        <v>1567</v>
      </c>
      <c r="F25" s="62">
        <v>1731</v>
      </c>
      <c r="G25" s="60">
        <f t="shared" si="0"/>
        <v>2189.7150000000001</v>
      </c>
      <c r="H25" s="60">
        <f t="shared" si="1"/>
        <v>2475.3300000000004</v>
      </c>
      <c r="I25" s="60">
        <f t="shared" si="2"/>
        <v>2760.9450000000002</v>
      </c>
      <c r="J25" s="57" t="s">
        <v>165</v>
      </c>
    </row>
    <row r="26" spans="1:10" ht="12.75" customHeight="1" x14ac:dyDescent="0.25">
      <c r="A26" s="53" t="s">
        <v>166</v>
      </c>
      <c r="B26" s="61">
        <v>960</v>
      </c>
      <c r="C26" s="61">
        <v>1030</v>
      </c>
      <c r="D26" s="61">
        <v>1160</v>
      </c>
      <c r="E26" s="61">
        <v>1390</v>
      </c>
      <c r="F26" s="61">
        <v>1540</v>
      </c>
      <c r="G26" s="60">
        <f t="shared" si="0"/>
        <v>1948.1000000000001</v>
      </c>
      <c r="H26" s="60">
        <f t="shared" si="1"/>
        <v>2202.2000000000003</v>
      </c>
      <c r="I26" s="60">
        <f t="shared" si="2"/>
        <v>2456.3000000000002</v>
      </c>
      <c r="J26" s="54" t="s">
        <v>150</v>
      </c>
    </row>
    <row r="27" spans="1:10" ht="12.75" customHeight="1" x14ac:dyDescent="0.25">
      <c r="A27" s="53" t="s">
        <v>167</v>
      </c>
      <c r="B27" s="61">
        <v>1000</v>
      </c>
      <c r="C27" s="61">
        <v>1060</v>
      </c>
      <c r="D27" s="61">
        <v>1200</v>
      </c>
      <c r="E27" s="61">
        <v>1440</v>
      </c>
      <c r="F27" s="61">
        <v>1590</v>
      </c>
      <c r="G27" s="60">
        <f t="shared" si="0"/>
        <v>2011.3500000000001</v>
      </c>
      <c r="H27" s="60">
        <f t="shared" si="1"/>
        <v>2273.7000000000003</v>
      </c>
      <c r="I27" s="60">
        <f t="shared" si="2"/>
        <v>2536.0500000000002</v>
      </c>
      <c r="J27" s="54" t="s">
        <v>150</v>
      </c>
    </row>
    <row r="28" spans="1:10" ht="12.75" customHeight="1" x14ac:dyDescent="0.25">
      <c r="A28" s="53" t="s">
        <v>168</v>
      </c>
      <c r="B28" s="61">
        <v>990</v>
      </c>
      <c r="C28" s="61">
        <v>1050</v>
      </c>
      <c r="D28" s="61">
        <v>1190</v>
      </c>
      <c r="E28" s="61">
        <v>1430</v>
      </c>
      <c r="F28" s="61">
        <v>1670</v>
      </c>
      <c r="G28" s="60">
        <f t="shared" si="0"/>
        <v>2112.5500000000002</v>
      </c>
      <c r="H28" s="60">
        <f t="shared" si="1"/>
        <v>2388.1000000000004</v>
      </c>
      <c r="I28" s="60">
        <f t="shared" si="2"/>
        <v>2663.65</v>
      </c>
      <c r="J28" s="54" t="s">
        <v>150</v>
      </c>
    </row>
    <row r="29" spans="1:10" ht="12.75" customHeight="1" x14ac:dyDescent="0.25">
      <c r="A29" s="53" t="s">
        <v>169</v>
      </c>
      <c r="B29" s="61">
        <v>1050</v>
      </c>
      <c r="C29" s="61">
        <v>1130</v>
      </c>
      <c r="D29" s="61">
        <v>1270</v>
      </c>
      <c r="E29" s="61">
        <v>1520</v>
      </c>
      <c r="F29" s="61">
        <v>1680</v>
      </c>
      <c r="G29" s="60">
        <f t="shared" si="0"/>
        <v>2125.2000000000003</v>
      </c>
      <c r="H29" s="60">
        <f t="shared" si="1"/>
        <v>2402.4</v>
      </c>
      <c r="I29" s="60">
        <f t="shared" si="2"/>
        <v>2679.6000000000004</v>
      </c>
      <c r="J29" s="54" t="s">
        <v>150</v>
      </c>
    </row>
    <row r="30" spans="1:10" ht="12.75" customHeight="1" x14ac:dyDescent="0.25">
      <c r="A30" s="56" t="s">
        <v>170</v>
      </c>
      <c r="B30" s="62">
        <v>1100</v>
      </c>
      <c r="C30" s="62">
        <v>1180</v>
      </c>
      <c r="D30" s="62">
        <v>1330</v>
      </c>
      <c r="E30" s="62">
        <v>1590</v>
      </c>
      <c r="F30" s="62">
        <v>1760</v>
      </c>
      <c r="G30" s="60">
        <f t="shared" si="0"/>
        <v>2226.4</v>
      </c>
      <c r="H30" s="60">
        <f t="shared" si="1"/>
        <v>2516.8000000000002</v>
      </c>
      <c r="I30" s="60">
        <f t="shared" si="2"/>
        <v>2807.2000000000003</v>
      </c>
      <c r="J30" s="54" t="s">
        <v>150</v>
      </c>
    </row>
    <row r="31" spans="1:10" ht="12.75" customHeight="1" x14ac:dyDescent="0.25">
      <c r="A31" s="56" t="s">
        <v>171</v>
      </c>
      <c r="B31" s="62">
        <v>1000</v>
      </c>
      <c r="C31" s="62">
        <v>1060</v>
      </c>
      <c r="D31" s="62">
        <v>1200</v>
      </c>
      <c r="E31" s="62">
        <v>1440</v>
      </c>
      <c r="F31" s="62">
        <v>1590</v>
      </c>
      <c r="G31" s="60">
        <f t="shared" si="0"/>
        <v>2011.3500000000001</v>
      </c>
      <c r="H31" s="60">
        <f t="shared" si="1"/>
        <v>2273.7000000000003</v>
      </c>
      <c r="I31" s="60">
        <f t="shared" si="2"/>
        <v>2536.0500000000002</v>
      </c>
      <c r="J31" s="54" t="s">
        <v>150</v>
      </c>
    </row>
    <row r="32" spans="1:10" ht="12.75" customHeight="1" x14ac:dyDescent="0.25">
      <c r="A32" s="56" t="s">
        <v>172</v>
      </c>
      <c r="B32" s="62">
        <v>1100</v>
      </c>
      <c r="C32" s="62">
        <v>1180</v>
      </c>
      <c r="D32" s="62">
        <v>1330</v>
      </c>
      <c r="E32" s="62">
        <v>1590</v>
      </c>
      <c r="F32" s="62">
        <v>1760</v>
      </c>
      <c r="G32" s="60">
        <f t="shared" si="0"/>
        <v>2226.4</v>
      </c>
      <c r="H32" s="60">
        <f t="shared" si="1"/>
        <v>2516.8000000000002</v>
      </c>
      <c r="I32" s="60">
        <f t="shared" si="2"/>
        <v>2807.2000000000003</v>
      </c>
      <c r="J32" s="54" t="s">
        <v>150</v>
      </c>
    </row>
    <row r="33" spans="1:10" ht="12.75" customHeight="1" x14ac:dyDescent="0.25">
      <c r="A33" s="56" t="s">
        <v>173</v>
      </c>
      <c r="B33" s="62">
        <v>1000</v>
      </c>
      <c r="C33" s="62">
        <v>1070</v>
      </c>
      <c r="D33" s="62">
        <v>1210</v>
      </c>
      <c r="E33" s="62">
        <v>1450</v>
      </c>
      <c r="F33" s="62">
        <v>1600</v>
      </c>
      <c r="G33" s="60">
        <f t="shared" si="0"/>
        <v>2024.0000000000002</v>
      </c>
      <c r="H33" s="60">
        <f t="shared" si="1"/>
        <v>2288</v>
      </c>
      <c r="I33" s="60">
        <f t="shared" si="2"/>
        <v>2552</v>
      </c>
      <c r="J33" s="54" t="s">
        <v>150</v>
      </c>
    </row>
    <row r="34" spans="1:10" ht="12.75" customHeight="1" x14ac:dyDescent="0.25">
      <c r="A34" s="56" t="s">
        <v>174</v>
      </c>
      <c r="B34" s="62">
        <v>1040</v>
      </c>
      <c r="C34" s="62">
        <v>1120</v>
      </c>
      <c r="D34" s="62">
        <v>1260</v>
      </c>
      <c r="E34" s="62">
        <v>1510</v>
      </c>
      <c r="F34" s="62">
        <v>1660</v>
      </c>
      <c r="G34" s="60">
        <f t="shared" si="0"/>
        <v>2099.9</v>
      </c>
      <c r="H34" s="60">
        <f t="shared" si="1"/>
        <v>2373.8000000000002</v>
      </c>
      <c r="I34" s="60">
        <f t="shared" si="2"/>
        <v>2647.7000000000003</v>
      </c>
      <c r="J34" s="54" t="s">
        <v>150</v>
      </c>
    </row>
    <row r="35" spans="1:10" ht="12.75" customHeight="1" x14ac:dyDescent="0.25">
      <c r="A35" s="56" t="s">
        <v>175</v>
      </c>
      <c r="B35" s="62">
        <v>1100</v>
      </c>
      <c r="C35" s="62">
        <v>1180</v>
      </c>
      <c r="D35" s="62">
        <v>1330</v>
      </c>
      <c r="E35" s="62">
        <v>1590</v>
      </c>
      <c r="F35" s="62">
        <v>1760</v>
      </c>
      <c r="G35" s="60">
        <f t="shared" si="0"/>
        <v>2226.4</v>
      </c>
      <c r="H35" s="60">
        <f t="shared" si="1"/>
        <v>2516.8000000000002</v>
      </c>
      <c r="I35" s="60">
        <f t="shared" si="2"/>
        <v>2807.2000000000003</v>
      </c>
      <c r="J35" s="54" t="s">
        <v>150</v>
      </c>
    </row>
    <row r="36" spans="1:10" ht="12.75" customHeight="1" x14ac:dyDescent="0.25">
      <c r="A36" s="56" t="s">
        <v>176</v>
      </c>
      <c r="B36" s="62">
        <v>1400</v>
      </c>
      <c r="C36" s="62">
        <v>1500</v>
      </c>
      <c r="D36" s="62">
        <v>1690</v>
      </c>
      <c r="E36" s="62">
        <v>2030</v>
      </c>
      <c r="F36" s="62">
        <v>2240</v>
      </c>
      <c r="G36" s="60">
        <f t="shared" si="0"/>
        <v>2833.6000000000004</v>
      </c>
      <c r="H36" s="60">
        <f t="shared" si="1"/>
        <v>3203.2000000000003</v>
      </c>
      <c r="I36" s="60">
        <f t="shared" si="2"/>
        <v>3572.8</v>
      </c>
      <c r="J36" s="54" t="s">
        <v>150</v>
      </c>
    </row>
    <row r="37" spans="1:10" ht="12.75" customHeight="1" x14ac:dyDescent="0.25">
      <c r="A37" s="56" t="s">
        <v>177</v>
      </c>
      <c r="B37" s="62">
        <v>970</v>
      </c>
      <c r="C37" s="62">
        <v>1040</v>
      </c>
      <c r="D37" s="62">
        <v>1170</v>
      </c>
      <c r="E37" s="62">
        <v>1400</v>
      </c>
      <c r="F37" s="62">
        <v>1550</v>
      </c>
      <c r="G37" s="60">
        <f t="shared" si="0"/>
        <v>1960.7500000000002</v>
      </c>
      <c r="H37" s="60">
        <f t="shared" si="1"/>
        <v>2216.5</v>
      </c>
      <c r="I37" s="60">
        <f t="shared" si="2"/>
        <v>2472.25</v>
      </c>
      <c r="J37" s="54" t="s">
        <v>150</v>
      </c>
    </row>
    <row r="38" spans="1:10" ht="12.75" customHeight="1" x14ac:dyDescent="0.25">
      <c r="A38" s="56" t="s">
        <v>178</v>
      </c>
      <c r="B38" s="62">
        <v>1100</v>
      </c>
      <c r="C38" s="62">
        <v>1180</v>
      </c>
      <c r="D38" s="62">
        <v>1330</v>
      </c>
      <c r="E38" s="62">
        <v>1590</v>
      </c>
      <c r="F38" s="62">
        <v>1760</v>
      </c>
      <c r="G38" s="60">
        <f t="shared" si="0"/>
        <v>2226.4</v>
      </c>
      <c r="H38" s="60">
        <f t="shared" si="1"/>
        <v>2516.8000000000002</v>
      </c>
      <c r="I38" s="60">
        <f t="shared" si="2"/>
        <v>2807.2000000000003</v>
      </c>
      <c r="J38" s="54" t="s">
        <v>150</v>
      </c>
    </row>
    <row r="39" spans="1:10" ht="12.75" customHeight="1" x14ac:dyDescent="0.25">
      <c r="A39" s="56" t="s">
        <v>179</v>
      </c>
      <c r="B39" s="62">
        <v>1190</v>
      </c>
      <c r="C39" s="62">
        <v>1270</v>
      </c>
      <c r="D39" s="62">
        <v>1430</v>
      </c>
      <c r="E39" s="62">
        <v>1710</v>
      </c>
      <c r="F39" s="62">
        <v>1890</v>
      </c>
      <c r="G39" s="60">
        <f t="shared" si="0"/>
        <v>2390.8500000000004</v>
      </c>
      <c r="H39" s="60">
        <f t="shared" si="1"/>
        <v>2702.7000000000003</v>
      </c>
      <c r="I39" s="60">
        <f t="shared" si="2"/>
        <v>3014.55</v>
      </c>
      <c r="J39" s="54" t="s">
        <v>150</v>
      </c>
    </row>
    <row r="40" spans="1:10" ht="12.75" customHeight="1" x14ac:dyDescent="0.25">
      <c r="A40" s="56" t="s">
        <v>180</v>
      </c>
      <c r="B40" s="62">
        <v>950</v>
      </c>
      <c r="C40" s="62">
        <v>1020</v>
      </c>
      <c r="D40" s="62">
        <v>1150</v>
      </c>
      <c r="E40" s="62">
        <v>1380</v>
      </c>
      <c r="F40" s="62">
        <v>1520</v>
      </c>
      <c r="G40" s="60">
        <f t="shared" si="0"/>
        <v>1922.8000000000002</v>
      </c>
      <c r="H40" s="60">
        <f t="shared" si="1"/>
        <v>2173.6000000000004</v>
      </c>
      <c r="I40" s="60">
        <f t="shared" si="2"/>
        <v>2424.4</v>
      </c>
      <c r="J40" s="54" t="s">
        <v>150</v>
      </c>
    </row>
    <row r="41" spans="1:10" ht="12.75" customHeight="1" x14ac:dyDescent="0.25">
      <c r="A41" s="56" t="s">
        <v>181</v>
      </c>
      <c r="B41" s="62">
        <v>1370</v>
      </c>
      <c r="C41" s="62">
        <v>1460</v>
      </c>
      <c r="D41" s="62">
        <v>1650</v>
      </c>
      <c r="E41" s="62">
        <v>1980</v>
      </c>
      <c r="F41" s="62">
        <v>2190</v>
      </c>
      <c r="G41" s="60">
        <f t="shared" si="0"/>
        <v>2770.3500000000004</v>
      </c>
      <c r="H41" s="60">
        <f t="shared" si="1"/>
        <v>3131.7000000000003</v>
      </c>
      <c r="I41" s="60">
        <f t="shared" si="2"/>
        <v>3493.05</v>
      </c>
      <c r="J41" s="54" t="s">
        <v>150</v>
      </c>
    </row>
    <row r="42" spans="1:10" s="55" customFormat="1" ht="12.75" customHeight="1" x14ac:dyDescent="0.25">
      <c r="A42" s="56" t="s">
        <v>182</v>
      </c>
      <c r="B42" s="62">
        <v>1100</v>
      </c>
      <c r="C42" s="62">
        <v>1180</v>
      </c>
      <c r="D42" s="62">
        <v>1330</v>
      </c>
      <c r="E42" s="62">
        <v>1590</v>
      </c>
      <c r="F42" s="62">
        <v>1760</v>
      </c>
      <c r="G42" s="60">
        <f t="shared" si="0"/>
        <v>2226.4</v>
      </c>
      <c r="H42" s="60">
        <f t="shared" si="1"/>
        <v>2516.8000000000002</v>
      </c>
      <c r="I42" s="60">
        <f t="shared" si="2"/>
        <v>2807.2000000000003</v>
      </c>
      <c r="J42" s="54" t="s">
        <v>150</v>
      </c>
    </row>
    <row r="43" spans="1:10" s="55" customFormat="1" ht="12.75" customHeight="1" x14ac:dyDescent="0.25">
      <c r="A43" s="53" t="s">
        <v>183</v>
      </c>
      <c r="B43" s="61">
        <v>737</v>
      </c>
      <c r="C43" s="61">
        <v>742</v>
      </c>
      <c r="D43" s="61">
        <v>973</v>
      </c>
      <c r="E43" s="61">
        <v>1266</v>
      </c>
      <c r="F43" s="61">
        <v>1395</v>
      </c>
      <c r="G43" s="60">
        <f t="shared" si="0"/>
        <v>1764.6750000000002</v>
      </c>
      <c r="H43" s="60">
        <f t="shared" si="1"/>
        <v>1994.8500000000001</v>
      </c>
      <c r="I43" s="60">
        <f t="shared" si="2"/>
        <v>2225.0250000000001</v>
      </c>
      <c r="J43" s="57" t="s">
        <v>147</v>
      </c>
    </row>
    <row r="44" spans="1:10" s="55" customFormat="1" ht="12.75" customHeight="1" x14ac:dyDescent="0.25">
      <c r="A44" s="53" t="s">
        <v>184</v>
      </c>
      <c r="B44" s="61">
        <v>1035</v>
      </c>
      <c r="C44" s="61">
        <v>1105</v>
      </c>
      <c r="D44" s="61">
        <v>1293</v>
      </c>
      <c r="E44" s="61">
        <v>1550</v>
      </c>
      <c r="F44" s="61">
        <v>1906</v>
      </c>
      <c r="G44" s="60">
        <f t="shared" si="0"/>
        <v>2411.09</v>
      </c>
      <c r="H44" s="60">
        <f t="shared" si="1"/>
        <v>2725.5800000000004</v>
      </c>
      <c r="I44" s="60">
        <f t="shared" si="2"/>
        <v>3040.07</v>
      </c>
      <c r="J44" s="57" t="s">
        <v>147</v>
      </c>
    </row>
    <row r="45" spans="1:10" s="55" customFormat="1" ht="12.75" customHeight="1" x14ac:dyDescent="0.25">
      <c r="A45" s="53" t="s">
        <v>185</v>
      </c>
      <c r="B45" s="61">
        <v>915</v>
      </c>
      <c r="C45" s="61">
        <v>921</v>
      </c>
      <c r="D45" s="61">
        <v>1192</v>
      </c>
      <c r="E45" s="61">
        <v>1583</v>
      </c>
      <c r="F45" s="61">
        <v>1915</v>
      </c>
      <c r="G45" s="60">
        <f t="shared" si="0"/>
        <v>2422.4750000000004</v>
      </c>
      <c r="H45" s="60">
        <f t="shared" si="1"/>
        <v>2738.4500000000003</v>
      </c>
      <c r="I45" s="60">
        <f t="shared" si="2"/>
        <v>3054.4250000000002</v>
      </c>
      <c r="J45" s="57" t="s">
        <v>147</v>
      </c>
    </row>
    <row r="46" spans="1:10" s="55" customFormat="1" ht="12.75" customHeight="1" x14ac:dyDescent="0.25">
      <c r="A46" s="53" t="s">
        <v>186</v>
      </c>
      <c r="B46" s="61">
        <v>1455</v>
      </c>
      <c r="C46" s="61">
        <v>1533</v>
      </c>
      <c r="D46" s="61">
        <v>1680</v>
      </c>
      <c r="E46" s="61">
        <v>2235</v>
      </c>
      <c r="F46" s="61">
        <v>2547</v>
      </c>
      <c r="G46" s="60">
        <f t="shared" si="0"/>
        <v>3221.9550000000004</v>
      </c>
      <c r="H46" s="60">
        <f t="shared" si="1"/>
        <v>3642.21</v>
      </c>
      <c r="I46" s="60">
        <f t="shared" si="2"/>
        <v>4062.4650000000006</v>
      </c>
      <c r="J46" s="57" t="s">
        <v>147</v>
      </c>
    </row>
    <row r="47" spans="1:10" s="55" customFormat="1" ht="12.75" customHeight="1" x14ac:dyDescent="0.25">
      <c r="A47" s="53" t="s">
        <v>187</v>
      </c>
      <c r="B47" s="61">
        <v>812</v>
      </c>
      <c r="C47" s="61">
        <v>898</v>
      </c>
      <c r="D47" s="61">
        <v>1178</v>
      </c>
      <c r="E47" s="61">
        <v>1433</v>
      </c>
      <c r="F47" s="61">
        <v>1560</v>
      </c>
      <c r="G47" s="60">
        <f t="shared" si="0"/>
        <v>1973.4</v>
      </c>
      <c r="H47" s="60">
        <f t="shared" si="1"/>
        <v>2230.8000000000002</v>
      </c>
      <c r="I47" s="60">
        <f t="shared" si="2"/>
        <v>2488.2000000000003</v>
      </c>
      <c r="J47" s="57" t="s">
        <v>147</v>
      </c>
    </row>
    <row r="48" spans="1:10" s="55" customFormat="1" ht="12.75" customHeight="1" x14ac:dyDescent="0.25">
      <c r="A48" s="53" t="s">
        <v>188</v>
      </c>
      <c r="B48" s="61">
        <v>939</v>
      </c>
      <c r="C48" s="61">
        <v>1114</v>
      </c>
      <c r="D48" s="61">
        <v>1261</v>
      </c>
      <c r="E48" s="61">
        <v>1627</v>
      </c>
      <c r="F48" s="61">
        <v>1984</v>
      </c>
      <c r="G48" s="60">
        <f t="shared" si="0"/>
        <v>2509.7600000000002</v>
      </c>
      <c r="H48" s="60">
        <f t="shared" si="1"/>
        <v>2837.12</v>
      </c>
      <c r="I48" s="60">
        <f t="shared" si="2"/>
        <v>3164.4800000000005</v>
      </c>
      <c r="J48" s="57" t="s">
        <v>147</v>
      </c>
    </row>
    <row r="49" spans="1:10" s="55" customFormat="1" ht="12.75" customHeight="1" x14ac:dyDescent="0.25">
      <c r="A49" s="53" t="s">
        <v>189</v>
      </c>
      <c r="B49" s="61">
        <v>936</v>
      </c>
      <c r="C49" s="61">
        <v>977</v>
      </c>
      <c r="D49" s="61">
        <v>1075</v>
      </c>
      <c r="E49" s="61">
        <v>1427</v>
      </c>
      <c r="F49" s="61">
        <v>1803</v>
      </c>
      <c r="G49" s="60">
        <f t="shared" si="0"/>
        <v>2280.7950000000001</v>
      </c>
      <c r="H49" s="60">
        <f t="shared" si="1"/>
        <v>2578.2900000000004</v>
      </c>
      <c r="I49" s="60">
        <f t="shared" si="2"/>
        <v>2875.7850000000003</v>
      </c>
      <c r="J49" s="57" t="s">
        <v>147</v>
      </c>
    </row>
    <row r="50" spans="1:10" s="55" customFormat="1" ht="12.75" customHeight="1" x14ac:dyDescent="0.25">
      <c r="A50" s="53" t="s">
        <v>190</v>
      </c>
      <c r="B50" s="61">
        <v>765</v>
      </c>
      <c r="C50" s="61">
        <v>770</v>
      </c>
      <c r="D50" s="61">
        <v>973</v>
      </c>
      <c r="E50" s="61">
        <v>1353</v>
      </c>
      <c r="F50" s="61">
        <v>1474</v>
      </c>
      <c r="G50" s="60">
        <f t="shared" si="0"/>
        <v>1864.6100000000001</v>
      </c>
      <c r="H50" s="60">
        <f t="shared" si="1"/>
        <v>2107.8200000000002</v>
      </c>
      <c r="I50" s="60">
        <f t="shared" si="2"/>
        <v>2351.0300000000002</v>
      </c>
      <c r="J50" s="57" t="s">
        <v>147</v>
      </c>
    </row>
    <row r="51" spans="1:10" s="55" customFormat="1" ht="12.75" customHeight="1" x14ac:dyDescent="0.25">
      <c r="A51" s="53" t="s">
        <v>191</v>
      </c>
      <c r="B51" s="61">
        <v>1043</v>
      </c>
      <c r="C51" s="61">
        <v>1117</v>
      </c>
      <c r="D51" s="61">
        <v>1225</v>
      </c>
      <c r="E51" s="61">
        <v>1704</v>
      </c>
      <c r="F51" s="61">
        <v>1997</v>
      </c>
      <c r="G51" s="60">
        <f t="shared" si="0"/>
        <v>2526.2050000000004</v>
      </c>
      <c r="H51" s="60">
        <f t="shared" si="1"/>
        <v>2855.71</v>
      </c>
      <c r="I51" s="60">
        <f t="shared" si="2"/>
        <v>3185.2150000000001</v>
      </c>
      <c r="J51" s="57" t="s">
        <v>147</v>
      </c>
    </row>
    <row r="52" spans="1:10" s="55" customFormat="1" ht="12.75" customHeight="1" x14ac:dyDescent="0.25">
      <c r="A52" s="53" t="s">
        <v>192</v>
      </c>
      <c r="B52" s="61">
        <v>765</v>
      </c>
      <c r="C52" s="61">
        <v>770</v>
      </c>
      <c r="D52" s="61">
        <v>973</v>
      </c>
      <c r="E52" s="61">
        <v>1353</v>
      </c>
      <c r="F52" s="61">
        <v>1632</v>
      </c>
      <c r="G52" s="60">
        <f t="shared" si="0"/>
        <v>2064.48</v>
      </c>
      <c r="H52" s="60">
        <f t="shared" si="1"/>
        <v>2333.7600000000002</v>
      </c>
      <c r="I52" s="60">
        <f t="shared" si="2"/>
        <v>2603.0400000000004</v>
      </c>
      <c r="J52" s="57" t="s">
        <v>147</v>
      </c>
    </row>
    <row r="53" spans="1:10" s="55" customFormat="1" ht="12.75" customHeight="1" x14ac:dyDescent="0.25">
      <c r="A53" s="53" t="s">
        <v>27</v>
      </c>
      <c r="B53" s="61">
        <v>1585</v>
      </c>
      <c r="C53" s="61">
        <v>1660</v>
      </c>
      <c r="D53" s="61">
        <v>1820</v>
      </c>
      <c r="E53" s="61">
        <v>2182</v>
      </c>
      <c r="F53" s="61">
        <v>2605</v>
      </c>
      <c r="G53" s="60">
        <f t="shared" si="0"/>
        <v>3295.3250000000003</v>
      </c>
      <c r="H53" s="60">
        <f t="shared" si="1"/>
        <v>3725.15</v>
      </c>
      <c r="I53" s="60">
        <f t="shared" si="2"/>
        <v>4154.9750000000004</v>
      </c>
      <c r="J53" s="57" t="s">
        <v>147</v>
      </c>
    </row>
    <row r="54" spans="1:10" ht="12.75" customHeight="1" x14ac:dyDescent="0.25">
      <c r="A54" s="53" t="s">
        <v>193</v>
      </c>
      <c r="B54" s="60">
        <v>850</v>
      </c>
      <c r="C54" s="60">
        <v>890</v>
      </c>
      <c r="D54" s="60">
        <v>970</v>
      </c>
      <c r="E54" s="60">
        <v>1170</v>
      </c>
      <c r="F54" s="60">
        <v>1390</v>
      </c>
      <c r="G54" s="60">
        <f t="shared" si="0"/>
        <v>1758.3500000000001</v>
      </c>
      <c r="H54" s="60">
        <f t="shared" si="1"/>
        <v>1987.7000000000003</v>
      </c>
      <c r="I54" s="60">
        <f t="shared" si="2"/>
        <v>2217.0500000000002</v>
      </c>
      <c r="J54" s="57" t="s">
        <v>147</v>
      </c>
    </row>
    <row r="55" spans="1:10" ht="12.75" customHeight="1" x14ac:dyDescent="0.25">
      <c r="A55" s="53" t="s">
        <v>194</v>
      </c>
      <c r="B55" s="60">
        <v>1170</v>
      </c>
      <c r="C55" s="60">
        <v>1220</v>
      </c>
      <c r="D55" s="60">
        <v>1340</v>
      </c>
      <c r="E55" s="60">
        <v>1610</v>
      </c>
      <c r="F55" s="60">
        <v>1920</v>
      </c>
      <c r="G55" s="60">
        <f t="shared" si="0"/>
        <v>2428.8000000000002</v>
      </c>
      <c r="H55" s="60">
        <f t="shared" si="1"/>
        <v>2745.6000000000004</v>
      </c>
      <c r="I55" s="60">
        <f t="shared" si="2"/>
        <v>3062.4</v>
      </c>
      <c r="J55" s="57" t="s">
        <v>147</v>
      </c>
    </row>
    <row r="56" spans="1:10" ht="12.75" customHeight="1" x14ac:dyDescent="0.25">
      <c r="A56" s="53" t="s">
        <v>195</v>
      </c>
      <c r="B56" s="60">
        <v>1170</v>
      </c>
      <c r="C56" s="60">
        <v>1220</v>
      </c>
      <c r="D56" s="60">
        <v>1340</v>
      </c>
      <c r="E56" s="60">
        <v>1610</v>
      </c>
      <c r="F56" s="60">
        <v>1920</v>
      </c>
      <c r="G56" s="60">
        <f t="shared" si="0"/>
        <v>2428.8000000000002</v>
      </c>
      <c r="H56" s="60">
        <f t="shared" si="1"/>
        <v>2745.6000000000004</v>
      </c>
      <c r="I56" s="60">
        <f t="shared" si="2"/>
        <v>3062.4</v>
      </c>
      <c r="J56" s="57" t="s">
        <v>147</v>
      </c>
    </row>
    <row r="57" spans="1:10" ht="12.75" customHeight="1" x14ac:dyDescent="0.25">
      <c r="A57" s="53" t="s">
        <v>196</v>
      </c>
      <c r="B57" s="60">
        <v>1120</v>
      </c>
      <c r="C57" s="60">
        <v>1180</v>
      </c>
      <c r="D57" s="60">
        <v>1290</v>
      </c>
      <c r="E57" s="60">
        <v>1550</v>
      </c>
      <c r="F57" s="60">
        <v>1850</v>
      </c>
      <c r="G57" s="60">
        <f t="shared" si="0"/>
        <v>2340.25</v>
      </c>
      <c r="H57" s="60">
        <f t="shared" si="1"/>
        <v>2645.5</v>
      </c>
      <c r="I57" s="60">
        <f t="shared" si="2"/>
        <v>2950.7500000000005</v>
      </c>
      <c r="J57" s="57" t="s">
        <v>147</v>
      </c>
    </row>
    <row r="58" spans="1:10" ht="12.75" customHeight="1" x14ac:dyDescent="0.25">
      <c r="A58" s="53" t="s">
        <v>197</v>
      </c>
      <c r="B58" s="60">
        <v>1120</v>
      </c>
      <c r="C58" s="60">
        <v>1180</v>
      </c>
      <c r="D58" s="60">
        <v>1290</v>
      </c>
      <c r="E58" s="60">
        <v>1550</v>
      </c>
      <c r="F58" s="60">
        <v>1850</v>
      </c>
      <c r="G58" s="60">
        <f t="shared" si="0"/>
        <v>2340.25</v>
      </c>
      <c r="H58" s="60">
        <f t="shared" si="1"/>
        <v>2645.5</v>
      </c>
      <c r="I58" s="60">
        <f t="shared" si="2"/>
        <v>2950.7500000000005</v>
      </c>
      <c r="J58" s="57" t="s">
        <v>147</v>
      </c>
    </row>
    <row r="59" spans="1:10" ht="12.75" customHeight="1" x14ac:dyDescent="0.25">
      <c r="A59" s="53" t="s">
        <v>198</v>
      </c>
      <c r="B59" s="60">
        <v>1020</v>
      </c>
      <c r="C59" s="60">
        <v>1070</v>
      </c>
      <c r="D59" s="60">
        <v>1170</v>
      </c>
      <c r="E59" s="60">
        <v>1400</v>
      </c>
      <c r="F59" s="60">
        <v>1670</v>
      </c>
      <c r="G59" s="60">
        <f t="shared" si="0"/>
        <v>2112.5500000000002</v>
      </c>
      <c r="H59" s="60">
        <f t="shared" si="1"/>
        <v>2388.1000000000004</v>
      </c>
      <c r="I59" s="60">
        <f t="shared" si="2"/>
        <v>2663.65</v>
      </c>
      <c r="J59" s="57" t="s">
        <v>147</v>
      </c>
    </row>
    <row r="60" spans="1:10" ht="12.75" customHeight="1" x14ac:dyDescent="0.25">
      <c r="A60" s="53" t="s">
        <v>199</v>
      </c>
      <c r="B60" s="60">
        <v>1140</v>
      </c>
      <c r="C60" s="60">
        <v>1190</v>
      </c>
      <c r="D60" s="60">
        <v>1340</v>
      </c>
      <c r="E60" s="60">
        <v>1610</v>
      </c>
      <c r="F60" s="60">
        <v>1940</v>
      </c>
      <c r="G60" s="60">
        <f t="shared" si="0"/>
        <v>2454.1000000000004</v>
      </c>
      <c r="H60" s="60">
        <f t="shared" si="1"/>
        <v>2774.2000000000003</v>
      </c>
      <c r="I60" s="60">
        <f t="shared" si="2"/>
        <v>3094.3</v>
      </c>
      <c r="J60" s="57" t="s">
        <v>147</v>
      </c>
    </row>
    <row r="61" spans="1:10" ht="12.75" customHeight="1" x14ac:dyDescent="0.25">
      <c r="A61" s="56" t="s">
        <v>200</v>
      </c>
      <c r="B61" s="60">
        <v>1460</v>
      </c>
      <c r="C61" s="60">
        <v>1530</v>
      </c>
      <c r="D61" s="60">
        <v>1680</v>
      </c>
      <c r="E61" s="60">
        <v>2010</v>
      </c>
      <c r="F61" s="60">
        <v>2400</v>
      </c>
      <c r="G61" s="60">
        <f t="shared" si="0"/>
        <v>3036.0000000000005</v>
      </c>
      <c r="H61" s="60">
        <f t="shared" si="1"/>
        <v>3432.0000000000005</v>
      </c>
      <c r="I61" s="60">
        <f t="shared" si="2"/>
        <v>3828.0000000000005</v>
      </c>
      <c r="J61" s="57" t="s">
        <v>147</v>
      </c>
    </row>
    <row r="62" spans="1:10" ht="12.75" customHeight="1" x14ac:dyDescent="0.25">
      <c r="A62" s="56" t="s">
        <v>201</v>
      </c>
      <c r="B62" s="60">
        <v>900</v>
      </c>
      <c r="C62" s="60">
        <v>920</v>
      </c>
      <c r="D62" s="60">
        <v>1040</v>
      </c>
      <c r="E62" s="60">
        <v>1260</v>
      </c>
      <c r="F62" s="60">
        <v>1520</v>
      </c>
      <c r="G62" s="60">
        <f t="shared" si="0"/>
        <v>1922.8000000000002</v>
      </c>
      <c r="H62" s="60">
        <f t="shared" si="1"/>
        <v>2173.6000000000004</v>
      </c>
      <c r="I62" s="60">
        <f t="shared" si="2"/>
        <v>2424.4</v>
      </c>
      <c r="J62" s="57" t="s">
        <v>147</v>
      </c>
    </row>
    <row r="63" spans="1:10" s="55" customFormat="1" ht="12.75" customHeight="1" x14ac:dyDescent="0.25">
      <c r="A63" s="53" t="s">
        <v>202</v>
      </c>
      <c r="B63" s="61">
        <v>1211</v>
      </c>
      <c r="C63" s="61">
        <v>1263</v>
      </c>
      <c r="D63" s="61">
        <v>1390</v>
      </c>
      <c r="E63" s="61">
        <v>1734</v>
      </c>
      <c r="F63" s="61">
        <v>1853</v>
      </c>
      <c r="G63" s="60">
        <f t="shared" si="0"/>
        <v>2344.0450000000001</v>
      </c>
      <c r="H63" s="60">
        <f t="shared" si="1"/>
        <v>2649.7900000000004</v>
      </c>
      <c r="I63" s="60">
        <f t="shared" si="2"/>
        <v>2955.5350000000003</v>
      </c>
      <c r="J63" s="57" t="s">
        <v>147</v>
      </c>
    </row>
    <row r="64" spans="1:10" s="55" customFormat="1" ht="12.75" customHeight="1" x14ac:dyDescent="0.25">
      <c r="A64" s="53" t="s">
        <v>203</v>
      </c>
      <c r="B64" s="61">
        <v>784</v>
      </c>
      <c r="C64" s="61">
        <v>790</v>
      </c>
      <c r="D64" s="61">
        <v>1036</v>
      </c>
      <c r="E64" s="61">
        <v>1242</v>
      </c>
      <c r="F64" s="61">
        <v>1485</v>
      </c>
      <c r="G64" s="60">
        <f t="shared" si="0"/>
        <v>1878.5250000000001</v>
      </c>
      <c r="H64" s="60">
        <f t="shared" si="1"/>
        <v>2123.5500000000002</v>
      </c>
      <c r="I64" s="60">
        <f t="shared" si="2"/>
        <v>2368.5750000000003</v>
      </c>
      <c r="J64" s="57" t="s">
        <v>147</v>
      </c>
    </row>
    <row r="65" spans="1:10" ht="12.75" customHeight="1" x14ac:dyDescent="0.25">
      <c r="A65" s="56" t="s">
        <v>7</v>
      </c>
      <c r="B65" s="62">
        <v>1455</v>
      </c>
      <c r="C65" s="62">
        <v>1533</v>
      </c>
      <c r="D65" s="62">
        <v>1680</v>
      </c>
      <c r="E65" s="62">
        <v>2235</v>
      </c>
      <c r="F65" s="62">
        <v>2547</v>
      </c>
      <c r="G65" s="60">
        <f t="shared" si="0"/>
        <v>3221.9550000000004</v>
      </c>
      <c r="H65" s="60">
        <f t="shared" si="1"/>
        <v>3642.21</v>
      </c>
      <c r="I65" s="60">
        <f t="shared" si="2"/>
        <v>4062.4650000000006</v>
      </c>
      <c r="J65" s="57" t="s">
        <v>165</v>
      </c>
    </row>
    <row r="66" spans="1:10" ht="12.75" customHeight="1" x14ac:dyDescent="0.25">
      <c r="A66" s="56" t="s">
        <v>204</v>
      </c>
      <c r="B66" s="62">
        <v>1200</v>
      </c>
      <c r="C66" s="62">
        <v>1290</v>
      </c>
      <c r="D66" s="62">
        <v>1430</v>
      </c>
      <c r="E66" s="62">
        <v>1920</v>
      </c>
      <c r="F66" s="62">
        <v>2220</v>
      </c>
      <c r="G66" s="60">
        <f t="shared" ref="G66:G129" si="3">(F66+(F66*0.15))*1.1</f>
        <v>2808.3</v>
      </c>
      <c r="H66" s="60">
        <f t="shared" ref="H66:H129" si="4">(F66+(F66*0.3))*1.1</f>
        <v>3174.6000000000004</v>
      </c>
      <c r="I66" s="60">
        <f t="shared" ref="I66:I129" si="5">(F66+(F66*0.45))*1.1</f>
        <v>3540.9</v>
      </c>
      <c r="J66" s="54" t="s">
        <v>205</v>
      </c>
    </row>
    <row r="67" spans="1:10" ht="12.75" customHeight="1" x14ac:dyDescent="0.25">
      <c r="A67" s="56" t="s">
        <v>206</v>
      </c>
      <c r="B67" s="62">
        <v>1710</v>
      </c>
      <c r="C67" s="62">
        <v>1800</v>
      </c>
      <c r="D67" s="62">
        <v>1970</v>
      </c>
      <c r="E67" s="62">
        <v>2620</v>
      </c>
      <c r="F67" s="62">
        <v>2990</v>
      </c>
      <c r="G67" s="60">
        <f t="shared" si="3"/>
        <v>3782.3500000000004</v>
      </c>
      <c r="H67" s="60">
        <f t="shared" si="4"/>
        <v>4275.7000000000007</v>
      </c>
      <c r="I67" s="60">
        <f t="shared" si="5"/>
        <v>4769.05</v>
      </c>
      <c r="J67" s="54" t="s">
        <v>205</v>
      </c>
    </row>
    <row r="68" spans="1:10" ht="12.75" customHeight="1" x14ac:dyDescent="0.25">
      <c r="A68" s="56" t="s">
        <v>207</v>
      </c>
      <c r="B68" s="62">
        <v>1370</v>
      </c>
      <c r="C68" s="62">
        <v>1440</v>
      </c>
      <c r="D68" s="62">
        <v>1580</v>
      </c>
      <c r="E68" s="62">
        <v>2100</v>
      </c>
      <c r="F68" s="62">
        <v>2400</v>
      </c>
      <c r="G68" s="60">
        <f t="shared" si="3"/>
        <v>3036.0000000000005</v>
      </c>
      <c r="H68" s="60">
        <f t="shared" si="4"/>
        <v>3432.0000000000005</v>
      </c>
      <c r="I68" s="60">
        <f t="shared" si="5"/>
        <v>3828.0000000000005</v>
      </c>
      <c r="J68" s="54" t="s">
        <v>205</v>
      </c>
    </row>
    <row r="69" spans="1:10" ht="12.75" customHeight="1" x14ac:dyDescent="0.25">
      <c r="A69" s="56" t="s">
        <v>208</v>
      </c>
      <c r="B69" s="62">
        <v>1720</v>
      </c>
      <c r="C69" s="62">
        <v>1820</v>
      </c>
      <c r="D69" s="62">
        <v>1990</v>
      </c>
      <c r="E69" s="62">
        <v>2650</v>
      </c>
      <c r="F69" s="62">
        <v>3020</v>
      </c>
      <c r="G69" s="60">
        <f t="shared" si="3"/>
        <v>3820.3</v>
      </c>
      <c r="H69" s="60">
        <f t="shared" si="4"/>
        <v>4318.6000000000004</v>
      </c>
      <c r="I69" s="60">
        <f t="shared" si="5"/>
        <v>4816.9000000000005</v>
      </c>
      <c r="J69" s="54" t="s">
        <v>205</v>
      </c>
    </row>
    <row r="70" spans="1:10" ht="12.75" customHeight="1" x14ac:dyDescent="0.25">
      <c r="A70" s="56" t="s">
        <v>209</v>
      </c>
      <c r="B70" s="62">
        <v>1470</v>
      </c>
      <c r="C70" s="62">
        <v>1550</v>
      </c>
      <c r="D70" s="62">
        <v>1700</v>
      </c>
      <c r="E70" s="62">
        <v>2260</v>
      </c>
      <c r="F70" s="62">
        <v>2580</v>
      </c>
      <c r="G70" s="60">
        <f t="shared" si="3"/>
        <v>3263.7000000000003</v>
      </c>
      <c r="H70" s="60">
        <f t="shared" si="4"/>
        <v>3689.4</v>
      </c>
      <c r="I70" s="60">
        <f t="shared" si="5"/>
        <v>4115.1000000000004</v>
      </c>
      <c r="J70" s="54" t="s">
        <v>205</v>
      </c>
    </row>
    <row r="71" spans="1:10" ht="12.75" customHeight="1" x14ac:dyDescent="0.25">
      <c r="A71" s="56" t="s">
        <v>210</v>
      </c>
      <c r="B71" s="62">
        <v>1470</v>
      </c>
      <c r="C71" s="62">
        <v>1550</v>
      </c>
      <c r="D71" s="62">
        <v>1700</v>
      </c>
      <c r="E71" s="62">
        <v>2260</v>
      </c>
      <c r="F71" s="62">
        <v>2580</v>
      </c>
      <c r="G71" s="60">
        <f t="shared" si="3"/>
        <v>3263.7000000000003</v>
      </c>
      <c r="H71" s="60">
        <f t="shared" si="4"/>
        <v>3689.4</v>
      </c>
      <c r="I71" s="60">
        <f t="shared" si="5"/>
        <v>4115.1000000000004</v>
      </c>
      <c r="J71" s="54" t="s">
        <v>205</v>
      </c>
    </row>
    <row r="72" spans="1:10" ht="12.75" customHeight="1" x14ac:dyDescent="0.25">
      <c r="A72" s="56" t="s">
        <v>211</v>
      </c>
      <c r="B72" s="62">
        <v>1390</v>
      </c>
      <c r="C72" s="62">
        <v>1460</v>
      </c>
      <c r="D72" s="62">
        <v>1600</v>
      </c>
      <c r="E72" s="62">
        <v>2130</v>
      </c>
      <c r="F72" s="62">
        <v>2430</v>
      </c>
      <c r="G72" s="60">
        <f t="shared" si="3"/>
        <v>3073.9500000000003</v>
      </c>
      <c r="H72" s="60">
        <f t="shared" si="4"/>
        <v>3474.9</v>
      </c>
      <c r="I72" s="60">
        <f t="shared" si="5"/>
        <v>3875.8500000000004</v>
      </c>
      <c r="J72" s="54" t="s">
        <v>205</v>
      </c>
    </row>
    <row r="73" spans="1:10" ht="12.75" customHeight="1" x14ac:dyDescent="0.25">
      <c r="A73" s="56" t="s">
        <v>212</v>
      </c>
      <c r="B73" s="62">
        <v>1430</v>
      </c>
      <c r="C73" s="62">
        <v>1510</v>
      </c>
      <c r="D73" s="62">
        <v>1650</v>
      </c>
      <c r="E73" s="62">
        <v>2190</v>
      </c>
      <c r="F73" s="62">
        <v>2500</v>
      </c>
      <c r="G73" s="60">
        <f t="shared" si="3"/>
        <v>3162.5000000000005</v>
      </c>
      <c r="H73" s="60">
        <f t="shared" si="4"/>
        <v>3575.0000000000005</v>
      </c>
      <c r="I73" s="60">
        <f t="shared" si="5"/>
        <v>3987.5000000000005</v>
      </c>
      <c r="J73" s="54" t="s">
        <v>205</v>
      </c>
    </row>
    <row r="74" spans="1:10" ht="12.75" customHeight="1" x14ac:dyDescent="0.25">
      <c r="A74" s="56" t="s">
        <v>213</v>
      </c>
      <c r="B74" s="62">
        <v>1450</v>
      </c>
      <c r="C74" s="62">
        <v>1520</v>
      </c>
      <c r="D74" s="62">
        <v>1670</v>
      </c>
      <c r="E74" s="62">
        <v>2220</v>
      </c>
      <c r="F74" s="62">
        <v>2530</v>
      </c>
      <c r="G74" s="60">
        <f t="shared" si="3"/>
        <v>3200.4500000000003</v>
      </c>
      <c r="H74" s="60">
        <f t="shared" si="4"/>
        <v>3617.9</v>
      </c>
      <c r="I74" s="60">
        <f t="shared" si="5"/>
        <v>4035.3500000000004</v>
      </c>
      <c r="J74" s="54" t="s">
        <v>205</v>
      </c>
    </row>
    <row r="75" spans="1:10" ht="12.75" customHeight="1" x14ac:dyDescent="0.25">
      <c r="A75" s="56" t="s">
        <v>214</v>
      </c>
      <c r="B75" s="62">
        <v>1750</v>
      </c>
      <c r="C75" s="62">
        <v>1840</v>
      </c>
      <c r="D75" s="62">
        <v>2020</v>
      </c>
      <c r="E75" s="62">
        <v>2690</v>
      </c>
      <c r="F75" s="62">
        <v>3060</v>
      </c>
      <c r="G75" s="60">
        <f t="shared" si="3"/>
        <v>3870.9</v>
      </c>
      <c r="H75" s="60">
        <f t="shared" si="4"/>
        <v>4375.8</v>
      </c>
      <c r="I75" s="60">
        <f t="shared" si="5"/>
        <v>4880.7000000000007</v>
      </c>
      <c r="J75" s="54" t="s">
        <v>205</v>
      </c>
    </row>
    <row r="76" spans="1:10" ht="12.75" customHeight="1" x14ac:dyDescent="0.25">
      <c r="A76" s="56" t="s">
        <v>215</v>
      </c>
      <c r="B76" s="62">
        <v>1200</v>
      </c>
      <c r="C76" s="62">
        <v>1290</v>
      </c>
      <c r="D76" s="62">
        <v>1430</v>
      </c>
      <c r="E76" s="62">
        <v>1920</v>
      </c>
      <c r="F76" s="62">
        <v>2220</v>
      </c>
      <c r="G76" s="60">
        <f t="shared" si="3"/>
        <v>2808.3</v>
      </c>
      <c r="H76" s="60">
        <f t="shared" si="4"/>
        <v>3174.6000000000004</v>
      </c>
      <c r="I76" s="60">
        <f t="shared" si="5"/>
        <v>3540.9</v>
      </c>
      <c r="J76" s="54" t="s">
        <v>205</v>
      </c>
    </row>
    <row r="77" spans="1:10" ht="12.75" customHeight="1" x14ac:dyDescent="0.25">
      <c r="A77" s="56" t="s">
        <v>216</v>
      </c>
      <c r="B77" s="62">
        <v>1450</v>
      </c>
      <c r="C77" s="62">
        <v>1530</v>
      </c>
      <c r="D77" s="62">
        <v>1680</v>
      </c>
      <c r="E77" s="62">
        <v>2220</v>
      </c>
      <c r="F77" s="62">
        <v>2540</v>
      </c>
      <c r="G77" s="60">
        <f t="shared" si="3"/>
        <v>3213.1000000000004</v>
      </c>
      <c r="H77" s="60">
        <f t="shared" si="4"/>
        <v>3632.2000000000003</v>
      </c>
      <c r="I77" s="60">
        <f t="shared" si="5"/>
        <v>4051.3</v>
      </c>
      <c r="J77" s="54" t="s">
        <v>205</v>
      </c>
    </row>
    <row r="78" spans="1:10" ht="12.75" customHeight="1" x14ac:dyDescent="0.25">
      <c r="A78" s="56" t="s">
        <v>217</v>
      </c>
      <c r="B78" s="62">
        <v>1780</v>
      </c>
      <c r="C78" s="62">
        <v>1880</v>
      </c>
      <c r="D78" s="62">
        <v>2060</v>
      </c>
      <c r="E78" s="62">
        <v>2740</v>
      </c>
      <c r="F78" s="62">
        <v>3120</v>
      </c>
      <c r="G78" s="60">
        <f t="shared" si="3"/>
        <v>3946.8</v>
      </c>
      <c r="H78" s="60">
        <f t="shared" si="4"/>
        <v>4461.6000000000004</v>
      </c>
      <c r="I78" s="60">
        <f t="shared" si="5"/>
        <v>4976.4000000000005</v>
      </c>
      <c r="J78" s="54" t="s">
        <v>205</v>
      </c>
    </row>
    <row r="79" spans="1:10" ht="12.75" customHeight="1" x14ac:dyDescent="0.25">
      <c r="A79" s="56" t="s">
        <v>218</v>
      </c>
      <c r="B79" s="62">
        <v>1800</v>
      </c>
      <c r="C79" s="62">
        <v>1940</v>
      </c>
      <c r="D79" s="62">
        <v>2150</v>
      </c>
      <c r="E79" s="62">
        <v>2880</v>
      </c>
      <c r="F79" s="62">
        <v>3330</v>
      </c>
      <c r="G79" s="60">
        <f t="shared" si="3"/>
        <v>4212.4500000000007</v>
      </c>
      <c r="H79" s="60">
        <f t="shared" si="4"/>
        <v>4761.9000000000005</v>
      </c>
      <c r="I79" s="60">
        <f t="shared" si="5"/>
        <v>5311.35</v>
      </c>
      <c r="J79" s="54" t="s">
        <v>205</v>
      </c>
    </row>
    <row r="80" spans="1:10" ht="12.75" customHeight="1" x14ac:dyDescent="0.25">
      <c r="A80" s="56" t="s">
        <v>219</v>
      </c>
      <c r="B80" s="62">
        <v>1470</v>
      </c>
      <c r="C80" s="62">
        <v>1550</v>
      </c>
      <c r="D80" s="62">
        <v>1700</v>
      </c>
      <c r="E80" s="62">
        <v>2260</v>
      </c>
      <c r="F80" s="62">
        <v>2580</v>
      </c>
      <c r="G80" s="60">
        <f t="shared" si="3"/>
        <v>3263.7000000000003</v>
      </c>
      <c r="H80" s="60">
        <f t="shared" si="4"/>
        <v>3689.4</v>
      </c>
      <c r="I80" s="60">
        <f t="shared" si="5"/>
        <v>4115.1000000000004</v>
      </c>
      <c r="J80" s="54" t="s">
        <v>205</v>
      </c>
    </row>
    <row r="81" spans="1:10" ht="12.75" customHeight="1" x14ac:dyDescent="0.25">
      <c r="A81" s="56" t="s">
        <v>220</v>
      </c>
      <c r="B81" s="62">
        <v>1470</v>
      </c>
      <c r="C81" s="62">
        <v>1550</v>
      </c>
      <c r="D81" s="62">
        <v>1700</v>
      </c>
      <c r="E81" s="62">
        <v>2260</v>
      </c>
      <c r="F81" s="62">
        <v>2580</v>
      </c>
      <c r="G81" s="60">
        <f t="shared" si="3"/>
        <v>3263.7000000000003</v>
      </c>
      <c r="H81" s="60">
        <f t="shared" si="4"/>
        <v>3689.4</v>
      </c>
      <c r="I81" s="60">
        <f t="shared" si="5"/>
        <v>4115.1000000000004</v>
      </c>
      <c r="J81" s="54" t="s">
        <v>205</v>
      </c>
    </row>
    <row r="82" spans="1:10" ht="12.75" customHeight="1" x14ac:dyDescent="0.25">
      <c r="A82" s="56" t="s">
        <v>221</v>
      </c>
      <c r="B82" s="62">
        <v>1200</v>
      </c>
      <c r="C82" s="62">
        <v>1290</v>
      </c>
      <c r="D82" s="62">
        <v>1430</v>
      </c>
      <c r="E82" s="62">
        <v>1920</v>
      </c>
      <c r="F82" s="62">
        <v>2220</v>
      </c>
      <c r="G82" s="60">
        <f t="shared" si="3"/>
        <v>2808.3</v>
      </c>
      <c r="H82" s="60">
        <f t="shared" si="4"/>
        <v>3174.6000000000004</v>
      </c>
      <c r="I82" s="60">
        <f t="shared" si="5"/>
        <v>3540.9</v>
      </c>
      <c r="J82" s="54" t="s">
        <v>205</v>
      </c>
    </row>
    <row r="83" spans="1:10" ht="12.75" customHeight="1" x14ac:dyDescent="0.25">
      <c r="A83" s="56" t="s">
        <v>222</v>
      </c>
      <c r="B83" s="62">
        <v>1470</v>
      </c>
      <c r="C83" s="62">
        <v>1550</v>
      </c>
      <c r="D83" s="62">
        <v>1700</v>
      </c>
      <c r="E83" s="62">
        <v>2260</v>
      </c>
      <c r="F83" s="62">
        <v>2580</v>
      </c>
      <c r="G83" s="60">
        <f t="shared" si="3"/>
        <v>3263.7000000000003</v>
      </c>
      <c r="H83" s="60">
        <f t="shared" si="4"/>
        <v>3689.4</v>
      </c>
      <c r="I83" s="60">
        <f t="shared" si="5"/>
        <v>4115.1000000000004</v>
      </c>
      <c r="J83" s="54" t="s">
        <v>205</v>
      </c>
    </row>
    <row r="84" spans="1:10" ht="12.75" customHeight="1" x14ac:dyDescent="0.25">
      <c r="A84" s="56" t="s">
        <v>223</v>
      </c>
      <c r="B84" s="62">
        <v>1470</v>
      </c>
      <c r="C84" s="62">
        <v>1550</v>
      </c>
      <c r="D84" s="62">
        <v>1700</v>
      </c>
      <c r="E84" s="62">
        <v>2260</v>
      </c>
      <c r="F84" s="62">
        <v>2580</v>
      </c>
      <c r="G84" s="60">
        <f t="shared" si="3"/>
        <v>3263.7000000000003</v>
      </c>
      <c r="H84" s="60">
        <f t="shared" si="4"/>
        <v>3689.4</v>
      </c>
      <c r="I84" s="60">
        <f t="shared" si="5"/>
        <v>4115.1000000000004</v>
      </c>
      <c r="J84" s="54" t="s">
        <v>205</v>
      </c>
    </row>
    <row r="85" spans="1:10" ht="12.75" customHeight="1" x14ac:dyDescent="0.25">
      <c r="A85" s="56" t="s">
        <v>224</v>
      </c>
      <c r="B85" s="62">
        <v>1560</v>
      </c>
      <c r="C85" s="62">
        <v>1640</v>
      </c>
      <c r="D85" s="62">
        <v>1800</v>
      </c>
      <c r="E85" s="62">
        <v>2390</v>
      </c>
      <c r="F85" s="62">
        <v>2730</v>
      </c>
      <c r="G85" s="60">
        <f t="shared" si="3"/>
        <v>3453.4500000000003</v>
      </c>
      <c r="H85" s="60">
        <f t="shared" si="4"/>
        <v>3903.9</v>
      </c>
      <c r="I85" s="60">
        <f t="shared" si="5"/>
        <v>4354.3500000000004</v>
      </c>
      <c r="J85" s="54" t="s">
        <v>205</v>
      </c>
    </row>
    <row r="86" spans="1:10" ht="12.75" customHeight="1" x14ac:dyDescent="0.25">
      <c r="A86" s="56" t="s">
        <v>225</v>
      </c>
      <c r="B86" s="62">
        <v>1470</v>
      </c>
      <c r="C86" s="62">
        <v>1550</v>
      </c>
      <c r="D86" s="62">
        <v>1700</v>
      </c>
      <c r="E86" s="62">
        <v>2260</v>
      </c>
      <c r="F86" s="62">
        <v>2580</v>
      </c>
      <c r="G86" s="60">
        <f t="shared" si="3"/>
        <v>3263.7000000000003</v>
      </c>
      <c r="H86" s="60">
        <f t="shared" si="4"/>
        <v>3689.4</v>
      </c>
      <c r="I86" s="60">
        <f t="shared" si="5"/>
        <v>4115.1000000000004</v>
      </c>
      <c r="J86" s="54" t="s">
        <v>205</v>
      </c>
    </row>
    <row r="87" spans="1:10" s="55" customFormat="1" ht="12.75" customHeight="1" x14ac:dyDescent="0.25">
      <c r="A87" s="56" t="s">
        <v>226</v>
      </c>
      <c r="B87" s="62">
        <v>1720</v>
      </c>
      <c r="C87" s="62">
        <v>1820</v>
      </c>
      <c r="D87" s="62">
        <v>1990</v>
      </c>
      <c r="E87" s="62">
        <v>2650</v>
      </c>
      <c r="F87" s="62">
        <v>3020</v>
      </c>
      <c r="G87" s="60">
        <f t="shared" si="3"/>
        <v>3820.3</v>
      </c>
      <c r="H87" s="60">
        <f t="shared" si="4"/>
        <v>4318.6000000000004</v>
      </c>
      <c r="I87" s="60">
        <f t="shared" si="5"/>
        <v>4816.9000000000005</v>
      </c>
      <c r="J87" s="54" t="s">
        <v>205</v>
      </c>
    </row>
    <row r="88" spans="1:10" s="55" customFormat="1" ht="12.75" customHeight="1" x14ac:dyDescent="0.25">
      <c r="A88" s="53" t="s">
        <v>227</v>
      </c>
      <c r="B88" s="61">
        <v>895</v>
      </c>
      <c r="C88" s="61">
        <v>939</v>
      </c>
      <c r="D88" s="61">
        <v>1088</v>
      </c>
      <c r="E88" s="61">
        <v>1445</v>
      </c>
      <c r="F88" s="61">
        <v>1703</v>
      </c>
      <c r="G88" s="60">
        <f t="shared" si="3"/>
        <v>2154.2950000000001</v>
      </c>
      <c r="H88" s="60">
        <f t="shared" si="4"/>
        <v>2435.2900000000004</v>
      </c>
      <c r="I88" s="60">
        <f t="shared" si="5"/>
        <v>2716.2850000000003</v>
      </c>
      <c r="J88" s="57" t="s">
        <v>147</v>
      </c>
    </row>
    <row r="89" spans="1:10" s="55" customFormat="1" ht="12.75" customHeight="1" x14ac:dyDescent="0.25">
      <c r="A89" s="53" t="s">
        <v>228</v>
      </c>
      <c r="B89" s="61">
        <v>789</v>
      </c>
      <c r="C89" s="61">
        <v>794</v>
      </c>
      <c r="D89" s="61">
        <v>973</v>
      </c>
      <c r="E89" s="61">
        <v>1353</v>
      </c>
      <c r="F89" s="61">
        <v>1632</v>
      </c>
      <c r="G89" s="60">
        <f t="shared" si="3"/>
        <v>2064.48</v>
      </c>
      <c r="H89" s="60">
        <f t="shared" si="4"/>
        <v>2333.7600000000002</v>
      </c>
      <c r="I89" s="60">
        <f t="shared" si="5"/>
        <v>2603.0400000000004</v>
      </c>
      <c r="J89" s="57" t="s">
        <v>147</v>
      </c>
    </row>
    <row r="90" spans="1:10" s="55" customFormat="1" ht="12.75" customHeight="1" x14ac:dyDescent="0.25">
      <c r="A90" s="53" t="s">
        <v>14</v>
      </c>
      <c r="B90" s="61">
        <v>1585</v>
      </c>
      <c r="C90" s="61">
        <v>1660</v>
      </c>
      <c r="D90" s="61">
        <v>1820</v>
      </c>
      <c r="E90" s="61">
        <v>2182</v>
      </c>
      <c r="F90" s="61">
        <v>2605</v>
      </c>
      <c r="G90" s="60">
        <f t="shared" si="3"/>
        <v>3295.3250000000003</v>
      </c>
      <c r="H90" s="60">
        <f t="shared" si="4"/>
        <v>3725.15</v>
      </c>
      <c r="I90" s="60">
        <f t="shared" si="5"/>
        <v>4154.9750000000004</v>
      </c>
      <c r="J90" s="57" t="s">
        <v>147</v>
      </c>
    </row>
    <row r="91" spans="1:10" ht="12.75" customHeight="1" x14ac:dyDescent="0.25">
      <c r="A91" s="53" t="s">
        <v>229</v>
      </c>
      <c r="B91" s="118">
        <v>1460</v>
      </c>
      <c r="C91" s="118">
        <v>1530</v>
      </c>
      <c r="D91" s="118">
        <v>1680</v>
      </c>
      <c r="E91" s="118">
        <v>2010</v>
      </c>
      <c r="F91" s="118">
        <v>2400</v>
      </c>
      <c r="G91" s="60">
        <f t="shared" si="3"/>
        <v>3036.0000000000005</v>
      </c>
      <c r="H91" s="60">
        <f t="shared" si="4"/>
        <v>3432.0000000000005</v>
      </c>
      <c r="I91" s="60">
        <f t="shared" si="5"/>
        <v>3828.0000000000005</v>
      </c>
      <c r="J91" s="57" t="s">
        <v>147</v>
      </c>
    </row>
    <row r="92" spans="1:10" ht="12.75" customHeight="1" x14ac:dyDescent="0.25">
      <c r="A92" s="53" t="s">
        <v>230</v>
      </c>
      <c r="B92" s="118">
        <v>1150</v>
      </c>
      <c r="C92" s="118">
        <v>1200</v>
      </c>
      <c r="D92" s="118">
        <v>1320</v>
      </c>
      <c r="E92" s="118">
        <v>1580</v>
      </c>
      <c r="F92" s="118">
        <v>1890</v>
      </c>
      <c r="G92" s="60">
        <f t="shared" si="3"/>
        <v>2390.8500000000004</v>
      </c>
      <c r="H92" s="60">
        <f t="shared" si="4"/>
        <v>2702.7000000000003</v>
      </c>
      <c r="I92" s="60">
        <f t="shared" si="5"/>
        <v>3014.55</v>
      </c>
      <c r="J92" s="57" t="s">
        <v>147</v>
      </c>
    </row>
    <row r="93" spans="1:10" ht="12.75" customHeight="1" x14ac:dyDescent="0.25">
      <c r="A93" s="53" t="s">
        <v>231</v>
      </c>
      <c r="B93" s="118">
        <v>1660</v>
      </c>
      <c r="C93" s="118">
        <v>1730</v>
      </c>
      <c r="D93" s="118">
        <v>1900</v>
      </c>
      <c r="E93" s="118">
        <v>2280</v>
      </c>
      <c r="F93" s="118">
        <v>2720</v>
      </c>
      <c r="G93" s="60">
        <f t="shared" si="3"/>
        <v>3440.8</v>
      </c>
      <c r="H93" s="60">
        <f t="shared" si="4"/>
        <v>3889.6000000000004</v>
      </c>
      <c r="I93" s="60">
        <f t="shared" si="5"/>
        <v>4338.4000000000005</v>
      </c>
      <c r="J93" s="112" t="s">
        <v>147</v>
      </c>
    </row>
    <row r="94" spans="1:10" s="106" customFormat="1" ht="12.75" customHeight="1" x14ac:dyDescent="0.25">
      <c r="A94" s="53" t="s">
        <v>232</v>
      </c>
      <c r="B94" s="118">
        <v>1700</v>
      </c>
      <c r="C94" s="118">
        <v>1780</v>
      </c>
      <c r="D94" s="118">
        <v>1950</v>
      </c>
      <c r="E94" s="118">
        <v>2340</v>
      </c>
      <c r="F94" s="118">
        <v>2790</v>
      </c>
      <c r="G94" s="60">
        <f t="shared" si="3"/>
        <v>3529.3500000000004</v>
      </c>
      <c r="H94" s="60">
        <f t="shared" si="4"/>
        <v>3989.7000000000003</v>
      </c>
      <c r="I94" s="60">
        <f t="shared" si="5"/>
        <v>4450.05</v>
      </c>
      <c r="J94" s="114" t="s">
        <v>147</v>
      </c>
    </row>
    <row r="95" spans="1:10" s="106" customFormat="1" ht="12.75" customHeight="1" x14ac:dyDescent="0.25">
      <c r="A95" s="53" t="s">
        <v>233</v>
      </c>
      <c r="B95" s="118">
        <v>1720</v>
      </c>
      <c r="C95" s="118">
        <v>1800</v>
      </c>
      <c r="D95" s="118">
        <v>1970</v>
      </c>
      <c r="E95" s="118">
        <v>2360</v>
      </c>
      <c r="F95" s="118">
        <v>2820</v>
      </c>
      <c r="G95" s="60">
        <f t="shared" si="3"/>
        <v>3567.3</v>
      </c>
      <c r="H95" s="60">
        <f t="shared" si="4"/>
        <v>4032.6000000000004</v>
      </c>
      <c r="I95" s="60">
        <f t="shared" si="5"/>
        <v>4497.9000000000005</v>
      </c>
      <c r="J95" s="114" t="s">
        <v>147</v>
      </c>
    </row>
    <row r="96" spans="1:10" s="106" customFormat="1" ht="12.75" customHeight="1" x14ac:dyDescent="0.25">
      <c r="A96" s="53" t="s">
        <v>234</v>
      </c>
      <c r="B96" s="118">
        <v>1720</v>
      </c>
      <c r="C96" s="118">
        <v>1800</v>
      </c>
      <c r="D96" s="118">
        <v>1970</v>
      </c>
      <c r="E96" s="118">
        <v>2360</v>
      </c>
      <c r="F96" s="118">
        <v>2820</v>
      </c>
      <c r="G96" s="60">
        <f t="shared" si="3"/>
        <v>3567.3</v>
      </c>
      <c r="H96" s="60">
        <f t="shared" si="4"/>
        <v>4032.6000000000004</v>
      </c>
      <c r="I96" s="60">
        <f t="shared" si="5"/>
        <v>4497.9000000000005</v>
      </c>
      <c r="J96" s="119" t="s">
        <v>147</v>
      </c>
    </row>
    <row r="97" spans="1:10" ht="12.75" customHeight="1" x14ac:dyDescent="0.25">
      <c r="A97" s="53" t="s">
        <v>235</v>
      </c>
      <c r="B97" s="118">
        <v>1720</v>
      </c>
      <c r="C97" s="118">
        <v>1800</v>
      </c>
      <c r="D97" s="118">
        <v>1970</v>
      </c>
      <c r="E97" s="118">
        <v>2360</v>
      </c>
      <c r="F97" s="118">
        <v>2820</v>
      </c>
      <c r="G97" s="60">
        <f t="shared" si="3"/>
        <v>3567.3</v>
      </c>
      <c r="H97" s="60">
        <f t="shared" si="4"/>
        <v>4032.6000000000004</v>
      </c>
      <c r="I97" s="60">
        <f t="shared" si="5"/>
        <v>4497.9000000000005</v>
      </c>
      <c r="J97" s="57" t="s">
        <v>147</v>
      </c>
    </row>
    <row r="98" spans="1:10" ht="12.75" customHeight="1" x14ac:dyDescent="0.25">
      <c r="A98" s="53" t="s">
        <v>236</v>
      </c>
      <c r="B98" s="118">
        <v>1360</v>
      </c>
      <c r="C98" s="118">
        <v>1420</v>
      </c>
      <c r="D98" s="118">
        <v>1570</v>
      </c>
      <c r="E98" s="118">
        <v>1890</v>
      </c>
      <c r="F98" s="118">
        <v>2300</v>
      </c>
      <c r="G98" s="60">
        <f t="shared" si="3"/>
        <v>2909.5000000000005</v>
      </c>
      <c r="H98" s="60">
        <f t="shared" si="4"/>
        <v>3289.0000000000005</v>
      </c>
      <c r="I98" s="60">
        <f t="shared" si="5"/>
        <v>3668.5000000000005</v>
      </c>
      <c r="J98" s="57" t="s">
        <v>147</v>
      </c>
    </row>
    <row r="99" spans="1:10" ht="12.75" customHeight="1" x14ac:dyDescent="0.25">
      <c r="A99" s="53" t="s">
        <v>237</v>
      </c>
      <c r="B99" s="118">
        <v>1790</v>
      </c>
      <c r="C99" s="118">
        <v>1880</v>
      </c>
      <c r="D99" s="118">
        <v>2060</v>
      </c>
      <c r="E99" s="118">
        <v>2470</v>
      </c>
      <c r="F99" s="118">
        <v>2950</v>
      </c>
      <c r="G99" s="60">
        <f t="shared" si="3"/>
        <v>3731.7500000000005</v>
      </c>
      <c r="H99" s="60">
        <f t="shared" si="4"/>
        <v>4218.5</v>
      </c>
      <c r="I99" s="60">
        <f t="shared" si="5"/>
        <v>4705.25</v>
      </c>
      <c r="J99" s="57" t="s">
        <v>147</v>
      </c>
    </row>
    <row r="100" spans="1:10" ht="12.75" customHeight="1" x14ac:dyDescent="0.25">
      <c r="A100" s="56" t="s">
        <v>238</v>
      </c>
      <c r="B100" s="118">
        <v>1790</v>
      </c>
      <c r="C100" s="118">
        <v>1880</v>
      </c>
      <c r="D100" s="118">
        <v>2060</v>
      </c>
      <c r="E100" s="118">
        <v>2470</v>
      </c>
      <c r="F100" s="118">
        <v>2950</v>
      </c>
      <c r="G100" s="60">
        <f t="shared" si="3"/>
        <v>3731.7500000000005</v>
      </c>
      <c r="H100" s="60">
        <f t="shared" si="4"/>
        <v>4218.5</v>
      </c>
      <c r="I100" s="60">
        <f t="shared" si="5"/>
        <v>4705.25</v>
      </c>
      <c r="J100" s="57" t="s">
        <v>147</v>
      </c>
    </row>
    <row r="101" spans="1:10" s="55" customFormat="1" ht="12.75" customHeight="1" x14ac:dyDescent="0.25">
      <c r="A101" s="53" t="s">
        <v>239</v>
      </c>
      <c r="B101" s="61">
        <v>1159</v>
      </c>
      <c r="C101" s="61">
        <v>1183</v>
      </c>
      <c r="D101" s="61">
        <v>1331</v>
      </c>
      <c r="E101" s="61">
        <v>1734</v>
      </c>
      <c r="F101" s="61">
        <v>1831</v>
      </c>
      <c r="G101" s="60">
        <f t="shared" si="3"/>
        <v>2316.2150000000001</v>
      </c>
      <c r="H101" s="60">
        <f t="shared" si="4"/>
        <v>2618.3300000000004</v>
      </c>
      <c r="I101" s="60">
        <f t="shared" si="5"/>
        <v>2920.4450000000002</v>
      </c>
      <c r="J101" s="57" t="s">
        <v>147</v>
      </c>
    </row>
    <row r="102" spans="1:10" s="55" customFormat="1" ht="12.75" customHeight="1" x14ac:dyDescent="0.25">
      <c r="A102" s="56" t="s">
        <v>240</v>
      </c>
      <c r="B102" s="61">
        <v>765</v>
      </c>
      <c r="C102" s="61">
        <v>770</v>
      </c>
      <c r="D102" s="61">
        <v>973</v>
      </c>
      <c r="E102" s="61">
        <v>1217</v>
      </c>
      <c r="F102" s="61">
        <v>1395</v>
      </c>
      <c r="G102" s="60">
        <f t="shared" si="3"/>
        <v>1764.6750000000002</v>
      </c>
      <c r="H102" s="60">
        <f t="shared" si="4"/>
        <v>1994.8500000000001</v>
      </c>
      <c r="I102" s="60">
        <f t="shared" si="5"/>
        <v>2225.0250000000001</v>
      </c>
      <c r="J102" s="57" t="s">
        <v>147</v>
      </c>
    </row>
    <row r="103" spans="1:10" ht="12.75" customHeight="1" x14ac:dyDescent="0.25">
      <c r="A103" s="56" t="s">
        <v>21</v>
      </c>
      <c r="B103" s="62">
        <v>1585</v>
      </c>
      <c r="C103" s="62">
        <v>1660</v>
      </c>
      <c r="D103" s="62">
        <v>1820</v>
      </c>
      <c r="E103" s="62">
        <v>2182</v>
      </c>
      <c r="F103" s="62">
        <v>2605</v>
      </c>
      <c r="G103" s="60">
        <f t="shared" si="3"/>
        <v>3295.3250000000003</v>
      </c>
      <c r="H103" s="60">
        <f t="shared" si="4"/>
        <v>3725.15</v>
      </c>
      <c r="I103" s="60">
        <f t="shared" si="5"/>
        <v>4154.9750000000004</v>
      </c>
      <c r="J103" s="57" t="s">
        <v>165</v>
      </c>
    </row>
    <row r="104" spans="1:10" ht="12.75" customHeight="1" x14ac:dyDescent="0.25">
      <c r="A104" s="56" t="s">
        <v>241</v>
      </c>
      <c r="B104" s="61">
        <v>1790</v>
      </c>
      <c r="C104" s="61">
        <v>1880</v>
      </c>
      <c r="D104" s="61">
        <v>2060</v>
      </c>
      <c r="E104" s="61">
        <v>2470</v>
      </c>
      <c r="F104" s="61">
        <v>2950</v>
      </c>
      <c r="G104" s="60">
        <f t="shared" si="3"/>
        <v>3731.7500000000005</v>
      </c>
      <c r="H104" s="60">
        <f t="shared" si="4"/>
        <v>4218.5</v>
      </c>
      <c r="I104" s="60">
        <f t="shared" si="5"/>
        <v>4705.25</v>
      </c>
      <c r="J104" s="54" t="s">
        <v>205</v>
      </c>
    </row>
    <row r="105" spans="1:10" ht="12.75" customHeight="1" x14ac:dyDescent="0.25">
      <c r="A105" s="56" t="s">
        <v>242</v>
      </c>
      <c r="B105" s="61">
        <v>1590</v>
      </c>
      <c r="C105" s="61">
        <v>1660</v>
      </c>
      <c r="D105" s="61">
        <v>1820</v>
      </c>
      <c r="E105" s="61">
        <v>2180</v>
      </c>
      <c r="F105" s="61">
        <v>2610</v>
      </c>
      <c r="G105" s="60">
        <f t="shared" si="3"/>
        <v>3301.65</v>
      </c>
      <c r="H105" s="60">
        <f t="shared" si="4"/>
        <v>3732.3</v>
      </c>
      <c r="I105" s="60">
        <f t="shared" si="5"/>
        <v>4162.9500000000007</v>
      </c>
      <c r="J105" s="54" t="s">
        <v>205</v>
      </c>
    </row>
    <row r="106" spans="1:10" ht="12.75" customHeight="1" x14ac:dyDescent="0.25">
      <c r="A106" s="56" t="s">
        <v>243</v>
      </c>
      <c r="B106" s="62">
        <v>1280</v>
      </c>
      <c r="C106" s="62">
        <v>1340</v>
      </c>
      <c r="D106" s="62">
        <v>1470</v>
      </c>
      <c r="E106" s="62">
        <v>1760</v>
      </c>
      <c r="F106" s="62">
        <v>2100</v>
      </c>
      <c r="G106" s="60">
        <f t="shared" si="3"/>
        <v>2656.5</v>
      </c>
      <c r="H106" s="60">
        <f t="shared" si="4"/>
        <v>3003.0000000000005</v>
      </c>
      <c r="I106" s="60">
        <f t="shared" si="5"/>
        <v>3349.5000000000005</v>
      </c>
      <c r="J106" s="54" t="s">
        <v>205</v>
      </c>
    </row>
    <row r="107" spans="1:10" ht="12.75" customHeight="1" x14ac:dyDescent="0.25">
      <c r="A107" s="56" t="s">
        <v>244</v>
      </c>
      <c r="B107" s="62">
        <v>1320</v>
      </c>
      <c r="C107" s="62">
        <v>1380</v>
      </c>
      <c r="D107" s="62">
        <v>1510</v>
      </c>
      <c r="E107" s="62">
        <v>1810</v>
      </c>
      <c r="F107" s="62">
        <v>2160</v>
      </c>
      <c r="G107" s="60">
        <f t="shared" si="3"/>
        <v>2732.4</v>
      </c>
      <c r="H107" s="60">
        <f t="shared" si="4"/>
        <v>3088.8</v>
      </c>
      <c r="I107" s="60">
        <f t="shared" si="5"/>
        <v>3445.2000000000003</v>
      </c>
      <c r="J107" s="54" t="s">
        <v>205</v>
      </c>
    </row>
    <row r="108" spans="1:10" ht="12.75" customHeight="1" x14ac:dyDescent="0.25">
      <c r="A108" s="56" t="s">
        <v>245</v>
      </c>
      <c r="B108" s="62">
        <v>1470</v>
      </c>
      <c r="C108" s="62">
        <v>1540</v>
      </c>
      <c r="D108" s="62">
        <v>1690</v>
      </c>
      <c r="E108" s="62">
        <v>2030</v>
      </c>
      <c r="F108" s="62">
        <v>2420</v>
      </c>
      <c r="G108" s="60">
        <f t="shared" si="3"/>
        <v>3061.3</v>
      </c>
      <c r="H108" s="60">
        <f t="shared" si="4"/>
        <v>3460.6000000000004</v>
      </c>
      <c r="I108" s="60">
        <f t="shared" si="5"/>
        <v>3859.9</v>
      </c>
      <c r="J108" s="54" t="s">
        <v>205</v>
      </c>
    </row>
    <row r="109" spans="1:10" ht="12.75" customHeight="1" x14ac:dyDescent="0.25">
      <c r="A109" s="56" t="s">
        <v>246</v>
      </c>
      <c r="B109" s="62">
        <v>1590</v>
      </c>
      <c r="C109" s="62">
        <v>1660</v>
      </c>
      <c r="D109" s="62">
        <v>1820</v>
      </c>
      <c r="E109" s="62">
        <v>2180</v>
      </c>
      <c r="F109" s="62">
        <v>2610</v>
      </c>
      <c r="G109" s="60">
        <f t="shared" si="3"/>
        <v>3301.65</v>
      </c>
      <c r="H109" s="60">
        <f t="shared" si="4"/>
        <v>3732.3</v>
      </c>
      <c r="I109" s="60">
        <f t="shared" si="5"/>
        <v>4162.9500000000007</v>
      </c>
      <c r="J109" s="54" t="s">
        <v>205</v>
      </c>
    </row>
    <row r="110" spans="1:10" ht="12.75" customHeight="1" x14ac:dyDescent="0.25">
      <c r="A110" s="56" t="s">
        <v>247</v>
      </c>
      <c r="B110" s="62">
        <v>1380</v>
      </c>
      <c r="C110" s="62">
        <v>1440</v>
      </c>
      <c r="D110" s="62">
        <v>1580</v>
      </c>
      <c r="E110" s="62">
        <v>1890</v>
      </c>
      <c r="F110" s="62">
        <v>2260</v>
      </c>
      <c r="G110" s="60">
        <f t="shared" si="3"/>
        <v>2858.9</v>
      </c>
      <c r="H110" s="60">
        <f t="shared" si="4"/>
        <v>3231.8</v>
      </c>
      <c r="I110" s="60">
        <f t="shared" si="5"/>
        <v>3604.7000000000003</v>
      </c>
      <c r="J110" s="54" t="s">
        <v>205</v>
      </c>
    </row>
    <row r="111" spans="1:10" ht="12.75" customHeight="1" x14ac:dyDescent="0.25">
      <c r="A111" s="56" t="s">
        <v>248</v>
      </c>
      <c r="B111" s="62">
        <v>1380</v>
      </c>
      <c r="C111" s="62">
        <v>1440</v>
      </c>
      <c r="D111" s="62">
        <v>1580</v>
      </c>
      <c r="E111" s="62">
        <v>1890</v>
      </c>
      <c r="F111" s="62">
        <v>2260</v>
      </c>
      <c r="G111" s="60">
        <f t="shared" si="3"/>
        <v>2858.9</v>
      </c>
      <c r="H111" s="60">
        <f t="shared" si="4"/>
        <v>3231.8</v>
      </c>
      <c r="I111" s="60">
        <f t="shared" si="5"/>
        <v>3604.7000000000003</v>
      </c>
      <c r="J111" s="54" t="s">
        <v>205</v>
      </c>
    </row>
    <row r="112" spans="1:10" ht="12.75" customHeight="1" x14ac:dyDescent="0.25">
      <c r="A112" s="56" t="s">
        <v>249</v>
      </c>
      <c r="B112" s="62">
        <v>1280</v>
      </c>
      <c r="C112" s="62">
        <v>1340</v>
      </c>
      <c r="D112" s="62">
        <v>1470</v>
      </c>
      <c r="E112" s="62">
        <v>1760</v>
      </c>
      <c r="F112" s="62">
        <v>2100</v>
      </c>
      <c r="G112" s="60">
        <f t="shared" si="3"/>
        <v>2656.5</v>
      </c>
      <c r="H112" s="60">
        <f t="shared" si="4"/>
        <v>3003.0000000000005</v>
      </c>
      <c r="I112" s="60">
        <f t="shared" si="5"/>
        <v>3349.5000000000005</v>
      </c>
      <c r="J112" s="54" t="s">
        <v>205</v>
      </c>
    </row>
    <row r="113" spans="1:10" ht="12.75" customHeight="1" x14ac:dyDescent="0.25">
      <c r="A113" s="56" t="s">
        <v>250</v>
      </c>
      <c r="B113" s="62">
        <v>1520</v>
      </c>
      <c r="C113" s="62">
        <v>1590</v>
      </c>
      <c r="D113" s="62">
        <v>1740</v>
      </c>
      <c r="E113" s="62">
        <v>2090</v>
      </c>
      <c r="F113" s="62">
        <v>2490</v>
      </c>
      <c r="G113" s="60">
        <f t="shared" si="3"/>
        <v>3149.8500000000004</v>
      </c>
      <c r="H113" s="60">
        <f t="shared" si="4"/>
        <v>3560.7000000000003</v>
      </c>
      <c r="I113" s="60">
        <f t="shared" si="5"/>
        <v>3971.55</v>
      </c>
      <c r="J113" s="54" t="s">
        <v>205</v>
      </c>
    </row>
    <row r="114" spans="1:10" ht="12.75" customHeight="1" x14ac:dyDescent="0.25">
      <c r="A114" s="56" t="s">
        <v>251</v>
      </c>
      <c r="B114" s="62">
        <v>1320</v>
      </c>
      <c r="C114" s="62">
        <v>1380</v>
      </c>
      <c r="D114" s="62">
        <v>1510</v>
      </c>
      <c r="E114" s="62">
        <v>1810</v>
      </c>
      <c r="F114" s="62">
        <v>2160</v>
      </c>
      <c r="G114" s="60">
        <f t="shared" si="3"/>
        <v>2732.4</v>
      </c>
      <c r="H114" s="60">
        <f t="shared" si="4"/>
        <v>3088.8</v>
      </c>
      <c r="I114" s="60">
        <f t="shared" si="5"/>
        <v>3445.2000000000003</v>
      </c>
      <c r="J114" s="54" t="s">
        <v>205</v>
      </c>
    </row>
    <row r="115" spans="1:10" ht="12.75" customHeight="1" x14ac:dyDescent="0.25">
      <c r="A115" s="56" t="s">
        <v>252</v>
      </c>
      <c r="B115" s="62">
        <v>1130</v>
      </c>
      <c r="C115" s="62">
        <v>1190</v>
      </c>
      <c r="D115" s="62">
        <v>1300</v>
      </c>
      <c r="E115" s="62">
        <v>1560</v>
      </c>
      <c r="F115" s="62">
        <v>1860</v>
      </c>
      <c r="G115" s="60">
        <f t="shared" si="3"/>
        <v>2352.9</v>
      </c>
      <c r="H115" s="60">
        <f t="shared" si="4"/>
        <v>2659.8</v>
      </c>
      <c r="I115" s="60">
        <f t="shared" si="5"/>
        <v>2966.7000000000003</v>
      </c>
      <c r="J115" s="54" t="s">
        <v>205</v>
      </c>
    </row>
    <row r="116" spans="1:10" ht="12.75" customHeight="1" x14ac:dyDescent="0.25">
      <c r="A116" s="56" t="s">
        <v>253</v>
      </c>
      <c r="B116" s="62">
        <v>1650</v>
      </c>
      <c r="C116" s="62">
        <v>1720</v>
      </c>
      <c r="D116" s="62">
        <v>1890</v>
      </c>
      <c r="E116" s="62">
        <v>2270</v>
      </c>
      <c r="F116" s="62">
        <v>2710</v>
      </c>
      <c r="G116" s="60">
        <f t="shared" si="3"/>
        <v>3428.15</v>
      </c>
      <c r="H116" s="60">
        <f t="shared" si="4"/>
        <v>3875.3</v>
      </c>
      <c r="I116" s="60">
        <f t="shared" si="5"/>
        <v>4322.4500000000007</v>
      </c>
      <c r="J116" s="54" t="s">
        <v>205</v>
      </c>
    </row>
    <row r="117" spans="1:10" ht="12.75" customHeight="1" x14ac:dyDescent="0.25">
      <c r="A117" s="56" t="s">
        <v>254</v>
      </c>
      <c r="B117" s="62">
        <v>1540</v>
      </c>
      <c r="C117" s="62">
        <v>1610</v>
      </c>
      <c r="D117" s="62">
        <v>1770</v>
      </c>
      <c r="E117" s="62">
        <v>2120</v>
      </c>
      <c r="F117" s="62">
        <v>2530</v>
      </c>
      <c r="G117" s="60">
        <f t="shared" si="3"/>
        <v>3200.4500000000003</v>
      </c>
      <c r="H117" s="60">
        <f t="shared" si="4"/>
        <v>3617.9</v>
      </c>
      <c r="I117" s="60">
        <f t="shared" si="5"/>
        <v>4035.3500000000004</v>
      </c>
      <c r="J117" s="54" t="s">
        <v>205</v>
      </c>
    </row>
    <row r="118" spans="1:10" ht="12.75" customHeight="1" x14ac:dyDescent="0.25">
      <c r="A118" s="56" t="s">
        <v>255</v>
      </c>
      <c r="B118" s="62">
        <v>1150</v>
      </c>
      <c r="C118" s="62">
        <v>1200</v>
      </c>
      <c r="D118" s="62">
        <v>1320</v>
      </c>
      <c r="E118" s="62">
        <v>1580</v>
      </c>
      <c r="F118" s="62">
        <v>1890</v>
      </c>
      <c r="G118" s="60">
        <f t="shared" si="3"/>
        <v>2390.8500000000004</v>
      </c>
      <c r="H118" s="60">
        <f t="shared" si="4"/>
        <v>2702.7000000000003</v>
      </c>
      <c r="I118" s="60">
        <f t="shared" si="5"/>
        <v>3014.55</v>
      </c>
      <c r="J118" s="54" t="s">
        <v>205</v>
      </c>
    </row>
    <row r="119" spans="1:10" ht="12.75" customHeight="1" x14ac:dyDescent="0.25">
      <c r="A119" s="56" t="s">
        <v>256</v>
      </c>
      <c r="B119" s="62">
        <v>1320</v>
      </c>
      <c r="C119" s="62">
        <v>1380</v>
      </c>
      <c r="D119" s="62">
        <v>1510</v>
      </c>
      <c r="E119" s="62">
        <v>1810</v>
      </c>
      <c r="F119" s="62">
        <v>2160</v>
      </c>
      <c r="G119" s="60">
        <f t="shared" si="3"/>
        <v>2732.4</v>
      </c>
      <c r="H119" s="60">
        <f t="shared" si="4"/>
        <v>3088.8</v>
      </c>
      <c r="I119" s="60">
        <f t="shared" si="5"/>
        <v>3445.2000000000003</v>
      </c>
      <c r="J119" s="54" t="s">
        <v>205</v>
      </c>
    </row>
    <row r="120" spans="1:10" ht="12.75" customHeight="1" x14ac:dyDescent="0.25">
      <c r="A120" s="56" t="s">
        <v>257</v>
      </c>
      <c r="B120" s="62">
        <v>1320</v>
      </c>
      <c r="C120" s="62">
        <v>1380</v>
      </c>
      <c r="D120" s="62">
        <v>1510</v>
      </c>
      <c r="E120" s="62">
        <v>1810</v>
      </c>
      <c r="F120" s="62">
        <v>2160</v>
      </c>
      <c r="G120" s="60">
        <f t="shared" si="3"/>
        <v>2732.4</v>
      </c>
      <c r="H120" s="60">
        <f t="shared" si="4"/>
        <v>3088.8</v>
      </c>
      <c r="I120" s="60">
        <f t="shared" si="5"/>
        <v>3445.2000000000003</v>
      </c>
      <c r="J120" s="54" t="s">
        <v>205</v>
      </c>
    </row>
    <row r="121" spans="1:10" s="55" customFormat="1" ht="12.75" customHeight="1" x14ac:dyDescent="0.25">
      <c r="A121" s="56" t="s">
        <v>258</v>
      </c>
      <c r="B121" s="62">
        <v>1390</v>
      </c>
      <c r="C121" s="62">
        <v>1460</v>
      </c>
      <c r="D121" s="62">
        <v>1600</v>
      </c>
      <c r="E121" s="62">
        <v>1920</v>
      </c>
      <c r="F121" s="62">
        <v>2290</v>
      </c>
      <c r="G121" s="60">
        <f t="shared" si="3"/>
        <v>2896.8500000000004</v>
      </c>
      <c r="H121" s="60">
        <f t="shared" si="4"/>
        <v>3274.7000000000003</v>
      </c>
      <c r="I121" s="60">
        <f t="shared" si="5"/>
        <v>3652.55</v>
      </c>
      <c r="J121" s="54" t="s">
        <v>205</v>
      </c>
    </row>
    <row r="122" spans="1:10" s="55" customFormat="1" ht="12.75" customHeight="1" x14ac:dyDescent="0.25">
      <c r="A122" s="53" t="s">
        <v>259</v>
      </c>
      <c r="B122" s="62">
        <v>765</v>
      </c>
      <c r="C122" s="62">
        <v>770</v>
      </c>
      <c r="D122" s="62">
        <v>973</v>
      </c>
      <c r="E122" s="62">
        <v>1353</v>
      </c>
      <c r="F122" s="62">
        <v>1395</v>
      </c>
      <c r="G122" s="60">
        <f t="shared" si="3"/>
        <v>1764.6750000000002</v>
      </c>
      <c r="H122" s="60">
        <f t="shared" si="4"/>
        <v>1994.8500000000001</v>
      </c>
      <c r="I122" s="60">
        <f t="shared" si="5"/>
        <v>2225.0250000000001</v>
      </c>
      <c r="J122" s="57" t="s">
        <v>147</v>
      </c>
    </row>
    <row r="123" spans="1:10" ht="12.75" customHeight="1" x14ac:dyDescent="0.25">
      <c r="A123" s="56" t="s">
        <v>28</v>
      </c>
      <c r="B123" s="62">
        <v>1585</v>
      </c>
      <c r="C123" s="62">
        <v>1660</v>
      </c>
      <c r="D123" s="62">
        <v>1820</v>
      </c>
      <c r="E123" s="62">
        <v>2182</v>
      </c>
      <c r="F123" s="62">
        <v>2605</v>
      </c>
      <c r="G123" s="60">
        <f t="shared" si="3"/>
        <v>3295.3250000000003</v>
      </c>
      <c r="H123" s="60">
        <f t="shared" si="4"/>
        <v>3725.15</v>
      </c>
      <c r="I123" s="60">
        <f t="shared" si="5"/>
        <v>4154.9750000000004</v>
      </c>
      <c r="J123" s="57" t="s">
        <v>165</v>
      </c>
    </row>
    <row r="124" spans="1:10" ht="12.75" customHeight="1" x14ac:dyDescent="0.25">
      <c r="A124" s="56" t="s">
        <v>260</v>
      </c>
      <c r="B124" s="62">
        <v>1660</v>
      </c>
      <c r="C124" s="62">
        <v>1730</v>
      </c>
      <c r="D124" s="62">
        <v>1900</v>
      </c>
      <c r="E124" s="62">
        <v>2280</v>
      </c>
      <c r="F124" s="62">
        <v>2720</v>
      </c>
      <c r="G124" s="60">
        <f t="shared" si="3"/>
        <v>3440.8</v>
      </c>
      <c r="H124" s="60">
        <f t="shared" si="4"/>
        <v>3889.6000000000004</v>
      </c>
      <c r="I124" s="60">
        <f t="shared" si="5"/>
        <v>4338.4000000000005</v>
      </c>
      <c r="J124" s="54" t="s">
        <v>205</v>
      </c>
    </row>
    <row r="125" spans="1:10" ht="12.75" customHeight="1" x14ac:dyDescent="0.25">
      <c r="A125" s="56" t="s">
        <v>261</v>
      </c>
      <c r="B125" s="62">
        <v>1660</v>
      </c>
      <c r="C125" s="62">
        <v>1730</v>
      </c>
      <c r="D125" s="62">
        <v>1900</v>
      </c>
      <c r="E125" s="62">
        <v>2280</v>
      </c>
      <c r="F125" s="62">
        <v>2720</v>
      </c>
      <c r="G125" s="60">
        <f t="shared" si="3"/>
        <v>3440.8</v>
      </c>
      <c r="H125" s="60">
        <f t="shared" si="4"/>
        <v>3889.6000000000004</v>
      </c>
      <c r="I125" s="60">
        <f t="shared" si="5"/>
        <v>4338.4000000000005</v>
      </c>
      <c r="J125" s="54" t="s">
        <v>205</v>
      </c>
    </row>
    <row r="126" spans="1:10" ht="12.75" customHeight="1" x14ac:dyDescent="0.25">
      <c r="A126" s="56" t="s">
        <v>262</v>
      </c>
      <c r="B126" s="62">
        <v>1450</v>
      </c>
      <c r="C126" s="62">
        <v>1510</v>
      </c>
      <c r="D126" s="62">
        <v>1660</v>
      </c>
      <c r="E126" s="62">
        <v>1990</v>
      </c>
      <c r="F126" s="62">
        <v>2380</v>
      </c>
      <c r="G126" s="60">
        <f t="shared" si="3"/>
        <v>3010.7000000000003</v>
      </c>
      <c r="H126" s="60">
        <f t="shared" si="4"/>
        <v>3403.4</v>
      </c>
      <c r="I126" s="60">
        <f t="shared" si="5"/>
        <v>3796.1000000000004</v>
      </c>
      <c r="J126" s="54" t="s">
        <v>205</v>
      </c>
    </row>
    <row r="127" spans="1:10" ht="12.75" customHeight="1" x14ac:dyDescent="0.25">
      <c r="A127" s="56" t="s">
        <v>263</v>
      </c>
      <c r="B127" s="62">
        <v>1450</v>
      </c>
      <c r="C127" s="62">
        <v>1510</v>
      </c>
      <c r="D127" s="62">
        <v>1660</v>
      </c>
      <c r="E127" s="62">
        <v>1990</v>
      </c>
      <c r="F127" s="62">
        <v>2380</v>
      </c>
      <c r="G127" s="60">
        <f t="shared" si="3"/>
        <v>3010.7000000000003</v>
      </c>
      <c r="H127" s="60">
        <f t="shared" si="4"/>
        <v>3403.4</v>
      </c>
      <c r="I127" s="60">
        <f t="shared" si="5"/>
        <v>3796.1000000000004</v>
      </c>
      <c r="J127" s="54" t="s">
        <v>205</v>
      </c>
    </row>
    <row r="128" spans="1:10" ht="12.75" customHeight="1" x14ac:dyDescent="0.25">
      <c r="A128" s="56" t="s">
        <v>264</v>
      </c>
      <c r="B128" s="62">
        <v>1660</v>
      </c>
      <c r="C128" s="62">
        <v>1730</v>
      </c>
      <c r="D128" s="62">
        <v>1900</v>
      </c>
      <c r="E128" s="62">
        <v>2280</v>
      </c>
      <c r="F128" s="62">
        <v>2720</v>
      </c>
      <c r="G128" s="60">
        <f t="shared" si="3"/>
        <v>3440.8</v>
      </c>
      <c r="H128" s="60">
        <f t="shared" si="4"/>
        <v>3889.6000000000004</v>
      </c>
      <c r="I128" s="60">
        <f t="shared" si="5"/>
        <v>4338.4000000000005</v>
      </c>
      <c r="J128" s="54" t="s">
        <v>205</v>
      </c>
    </row>
    <row r="129" spans="1:10" ht="12.75" customHeight="1" x14ac:dyDescent="0.25">
      <c r="A129" s="56" t="s">
        <v>265</v>
      </c>
      <c r="B129" s="62">
        <v>1790</v>
      </c>
      <c r="C129" s="62">
        <v>1870</v>
      </c>
      <c r="D129" s="62">
        <v>2050</v>
      </c>
      <c r="E129" s="62">
        <v>2460</v>
      </c>
      <c r="F129" s="62">
        <v>2930</v>
      </c>
      <c r="G129" s="60">
        <f t="shared" si="3"/>
        <v>3706.4500000000003</v>
      </c>
      <c r="H129" s="60">
        <f t="shared" si="4"/>
        <v>4189.9000000000005</v>
      </c>
      <c r="I129" s="60">
        <f t="shared" si="5"/>
        <v>4673.3500000000004</v>
      </c>
      <c r="J129" s="54" t="s">
        <v>205</v>
      </c>
    </row>
    <row r="130" spans="1:10" ht="12.75" customHeight="1" x14ac:dyDescent="0.25">
      <c r="A130" s="56" t="s">
        <v>266</v>
      </c>
      <c r="B130" s="62">
        <v>1610</v>
      </c>
      <c r="C130" s="62">
        <v>1690</v>
      </c>
      <c r="D130" s="62">
        <v>1850</v>
      </c>
      <c r="E130" s="62">
        <v>2220</v>
      </c>
      <c r="F130" s="62">
        <v>2650</v>
      </c>
      <c r="G130" s="60">
        <f t="shared" ref="G130:G193" si="6">(F130+(F130*0.15))*1.1</f>
        <v>3352.2500000000005</v>
      </c>
      <c r="H130" s="60">
        <f t="shared" ref="H130:H193" si="7">(F130+(F130*0.3))*1.1</f>
        <v>3789.5000000000005</v>
      </c>
      <c r="I130" s="60">
        <f t="shared" ref="I130:I193" si="8">(F130+(F130*0.45))*1.1</f>
        <v>4226.75</v>
      </c>
      <c r="J130" s="54" t="s">
        <v>205</v>
      </c>
    </row>
    <row r="131" spans="1:10" ht="12.75" customHeight="1" x14ac:dyDescent="0.25">
      <c r="A131" s="56" t="s">
        <v>267</v>
      </c>
      <c r="B131" s="62">
        <v>1660</v>
      </c>
      <c r="C131" s="62">
        <v>1730</v>
      </c>
      <c r="D131" s="62">
        <v>1900</v>
      </c>
      <c r="E131" s="62">
        <v>2280</v>
      </c>
      <c r="F131" s="62">
        <v>2720</v>
      </c>
      <c r="G131" s="60">
        <f t="shared" si="6"/>
        <v>3440.8</v>
      </c>
      <c r="H131" s="60">
        <f t="shared" si="7"/>
        <v>3889.6000000000004</v>
      </c>
      <c r="I131" s="60">
        <f t="shared" si="8"/>
        <v>4338.4000000000005</v>
      </c>
      <c r="J131" s="54" t="s">
        <v>205</v>
      </c>
    </row>
    <row r="132" spans="1:10" ht="12.75" customHeight="1" x14ac:dyDescent="0.25">
      <c r="A132" s="56" t="s">
        <v>268</v>
      </c>
      <c r="B132" s="62">
        <v>1810</v>
      </c>
      <c r="C132" s="62">
        <v>1900</v>
      </c>
      <c r="D132" s="62">
        <v>2080</v>
      </c>
      <c r="E132" s="62">
        <v>2490</v>
      </c>
      <c r="F132" s="62">
        <v>2980</v>
      </c>
      <c r="G132" s="60">
        <f t="shared" si="6"/>
        <v>3769.7000000000003</v>
      </c>
      <c r="H132" s="60">
        <f t="shared" si="7"/>
        <v>4261.4000000000005</v>
      </c>
      <c r="I132" s="60">
        <f t="shared" si="8"/>
        <v>4753.1000000000004</v>
      </c>
      <c r="J132" s="54" t="s">
        <v>205</v>
      </c>
    </row>
    <row r="133" spans="1:10" ht="12.75" customHeight="1" x14ac:dyDescent="0.25">
      <c r="A133" s="56" t="s">
        <v>269</v>
      </c>
      <c r="B133" s="62">
        <v>1800</v>
      </c>
      <c r="C133" s="62">
        <v>1890</v>
      </c>
      <c r="D133" s="62">
        <v>2070</v>
      </c>
      <c r="E133" s="62">
        <v>2480</v>
      </c>
      <c r="F133" s="62">
        <v>2960</v>
      </c>
      <c r="G133" s="60">
        <f t="shared" si="6"/>
        <v>3744.4</v>
      </c>
      <c r="H133" s="60">
        <f t="shared" si="7"/>
        <v>4232.8</v>
      </c>
      <c r="I133" s="60">
        <f t="shared" si="8"/>
        <v>4721.2000000000007</v>
      </c>
      <c r="J133" s="54" t="s">
        <v>205</v>
      </c>
    </row>
    <row r="134" spans="1:10" ht="12.75" customHeight="1" x14ac:dyDescent="0.25">
      <c r="A134" s="56" t="s">
        <v>270</v>
      </c>
      <c r="B134" s="62">
        <v>1700</v>
      </c>
      <c r="C134" s="62">
        <v>1780</v>
      </c>
      <c r="D134" s="62">
        <v>1950</v>
      </c>
      <c r="E134" s="62">
        <v>2340</v>
      </c>
      <c r="F134" s="62">
        <v>2790</v>
      </c>
      <c r="G134" s="60">
        <f t="shared" si="6"/>
        <v>3529.3500000000004</v>
      </c>
      <c r="H134" s="60">
        <f t="shared" si="7"/>
        <v>3989.7000000000003</v>
      </c>
      <c r="I134" s="60">
        <f t="shared" si="8"/>
        <v>4450.05</v>
      </c>
      <c r="J134" s="54" t="s">
        <v>205</v>
      </c>
    </row>
    <row r="135" spans="1:10" ht="12.75" customHeight="1" x14ac:dyDescent="0.25">
      <c r="A135" s="56" t="s">
        <v>271</v>
      </c>
      <c r="B135" s="62">
        <v>1870</v>
      </c>
      <c r="C135" s="62">
        <v>1960</v>
      </c>
      <c r="D135" s="62">
        <v>2150</v>
      </c>
      <c r="E135" s="62">
        <v>2580</v>
      </c>
      <c r="F135" s="62">
        <v>3080</v>
      </c>
      <c r="G135" s="60">
        <f t="shared" si="6"/>
        <v>3896.2000000000003</v>
      </c>
      <c r="H135" s="60">
        <f t="shared" si="7"/>
        <v>4404.4000000000005</v>
      </c>
      <c r="I135" s="60">
        <f t="shared" si="8"/>
        <v>4912.6000000000004</v>
      </c>
      <c r="J135" s="54" t="s">
        <v>205</v>
      </c>
    </row>
    <row r="136" spans="1:10" ht="12.75" customHeight="1" x14ac:dyDescent="0.25">
      <c r="A136" s="56" t="s">
        <v>272</v>
      </c>
      <c r="B136" s="62">
        <v>1800</v>
      </c>
      <c r="C136" s="62">
        <v>1890</v>
      </c>
      <c r="D136" s="62">
        <v>2070</v>
      </c>
      <c r="E136" s="62">
        <v>2480</v>
      </c>
      <c r="F136" s="62">
        <v>2960</v>
      </c>
      <c r="G136" s="60">
        <f t="shared" si="6"/>
        <v>3744.4</v>
      </c>
      <c r="H136" s="60">
        <f t="shared" si="7"/>
        <v>4232.8</v>
      </c>
      <c r="I136" s="60">
        <f t="shared" si="8"/>
        <v>4721.2000000000007</v>
      </c>
      <c r="J136" s="54" t="s">
        <v>205</v>
      </c>
    </row>
    <row r="137" spans="1:10" ht="12.75" customHeight="1" x14ac:dyDescent="0.25">
      <c r="A137" s="56" t="s">
        <v>273</v>
      </c>
      <c r="B137" s="62">
        <v>1660</v>
      </c>
      <c r="C137" s="62">
        <v>1730</v>
      </c>
      <c r="D137" s="62">
        <v>1900</v>
      </c>
      <c r="E137" s="62">
        <v>2280</v>
      </c>
      <c r="F137" s="62">
        <v>2720</v>
      </c>
      <c r="G137" s="60">
        <f t="shared" si="6"/>
        <v>3440.8</v>
      </c>
      <c r="H137" s="60">
        <f t="shared" si="7"/>
        <v>3889.6000000000004</v>
      </c>
      <c r="I137" s="60">
        <f t="shared" si="8"/>
        <v>4338.4000000000005</v>
      </c>
      <c r="J137" s="54" t="s">
        <v>205</v>
      </c>
    </row>
    <row r="138" spans="1:10" ht="12.75" customHeight="1" x14ac:dyDescent="0.25">
      <c r="A138" s="56" t="s">
        <v>274</v>
      </c>
      <c r="B138" s="62">
        <v>1760</v>
      </c>
      <c r="C138" s="62">
        <v>1840</v>
      </c>
      <c r="D138" s="62">
        <v>2020</v>
      </c>
      <c r="E138" s="62">
        <v>2420</v>
      </c>
      <c r="F138" s="62">
        <v>2890</v>
      </c>
      <c r="G138" s="60">
        <f t="shared" si="6"/>
        <v>3655.8500000000004</v>
      </c>
      <c r="H138" s="60">
        <f t="shared" si="7"/>
        <v>4132.7000000000007</v>
      </c>
      <c r="I138" s="60">
        <f t="shared" si="8"/>
        <v>4609.55</v>
      </c>
      <c r="J138" s="54" t="s">
        <v>205</v>
      </c>
    </row>
    <row r="139" spans="1:10" ht="12.75" customHeight="1" x14ac:dyDescent="0.25">
      <c r="A139" s="56" t="s">
        <v>275</v>
      </c>
      <c r="B139" s="62">
        <v>1660</v>
      </c>
      <c r="C139" s="62">
        <v>1730</v>
      </c>
      <c r="D139" s="62">
        <v>1900</v>
      </c>
      <c r="E139" s="62">
        <v>2280</v>
      </c>
      <c r="F139" s="62">
        <v>2720</v>
      </c>
      <c r="G139" s="60">
        <f t="shared" si="6"/>
        <v>3440.8</v>
      </c>
      <c r="H139" s="60">
        <f t="shared" si="7"/>
        <v>3889.6000000000004</v>
      </c>
      <c r="I139" s="60">
        <f t="shared" si="8"/>
        <v>4338.4000000000005</v>
      </c>
      <c r="J139" s="54" t="s">
        <v>205</v>
      </c>
    </row>
    <row r="140" spans="1:10" ht="12.75" customHeight="1" x14ac:dyDescent="0.25">
      <c r="A140" s="56" t="s">
        <v>276</v>
      </c>
      <c r="B140" s="62">
        <v>1720</v>
      </c>
      <c r="C140" s="62">
        <v>1810</v>
      </c>
      <c r="D140" s="62">
        <v>1980</v>
      </c>
      <c r="E140" s="62">
        <v>2370</v>
      </c>
      <c r="F140" s="62">
        <v>2830</v>
      </c>
      <c r="G140" s="60">
        <f t="shared" si="6"/>
        <v>3579.9500000000003</v>
      </c>
      <c r="H140" s="60">
        <f t="shared" si="7"/>
        <v>4046.9000000000005</v>
      </c>
      <c r="I140" s="60">
        <f t="shared" si="8"/>
        <v>4513.8500000000004</v>
      </c>
      <c r="J140" s="54" t="s">
        <v>205</v>
      </c>
    </row>
    <row r="141" spans="1:10" ht="12.75" customHeight="1" x14ac:dyDescent="0.25">
      <c r="A141" s="56" t="s">
        <v>277</v>
      </c>
      <c r="B141" s="62">
        <v>1460</v>
      </c>
      <c r="C141" s="62">
        <v>1530</v>
      </c>
      <c r="D141" s="62">
        <v>1680</v>
      </c>
      <c r="E141" s="62">
        <v>2010</v>
      </c>
      <c r="F141" s="62">
        <v>2400</v>
      </c>
      <c r="G141" s="60">
        <f t="shared" si="6"/>
        <v>3036.0000000000005</v>
      </c>
      <c r="H141" s="60">
        <f t="shared" si="7"/>
        <v>3432.0000000000005</v>
      </c>
      <c r="I141" s="60">
        <f t="shared" si="8"/>
        <v>3828.0000000000005</v>
      </c>
      <c r="J141" s="54" t="s">
        <v>205</v>
      </c>
    </row>
    <row r="142" spans="1:10" ht="12.75" customHeight="1" x14ac:dyDescent="0.25">
      <c r="A142" s="56" t="s">
        <v>278</v>
      </c>
      <c r="B142" s="62">
        <v>1450</v>
      </c>
      <c r="C142" s="62">
        <v>1510</v>
      </c>
      <c r="D142" s="62">
        <v>1660</v>
      </c>
      <c r="E142" s="62">
        <v>1990</v>
      </c>
      <c r="F142" s="62">
        <v>2380</v>
      </c>
      <c r="G142" s="60">
        <f t="shared" si="6"/>
        <v>3010.7000000000003</v>
      </c>
      <c r="H142" s="60">
        <f t="shared" si="7"/>
        <v>3403.4</v>
      </c>
      <c r="I142" s="60">
        <f t="shared" si="8"/>
        <v>3796.1000000000004</v>
      </c>
      <c r="J142" s="54" t="s">
        <v>205</v>
      </c>
    </row>
    <row r="143" spans="1:10" ht="12.75" customHeight="1" x14ac:dyDescent="0.25">
      <c r="A143" s="56" t="s">
        <v>279</v>
      </c>
      <c r="B143" s="62">
        <v>1660</v>
      </c>
      <c r="C143" s="62">
        <v>1730</v>
      </c>
      <c r="D143" s="62">
        <v>1900</v>
      </c>
      <c r="E143" s="62">
        <v>2280</v>
      </c>
      <c r="F143" s="62">
        <v>2720</v>
      </c>
      <c r="G143" s="60">
        <f t="shared" si="6"/>
        <v>3440.8</v>
      </c>
      <c r="H143" s="60">
        <f t="shared" si="7"/>
        <v>3889.6000000000004</v>
      </c>
      <c r="I143" s="60">
        <f t="shared" si="8"/>
        <v>4338.4000000000005</v>
      </c>
      <c r="J143" s="54" t="s">
        <v>205</v>
      </c>
    </row>
    <row r="144" spans="1:10" ht="12.75" customHeight="1" x14ac:dyDescent="0.25">
      <c r="A144" s="56" t="s">
        <v>280</v>
      </c>
      <c r="B144" s="62">
        <v>1500</v>
      </c>
      <c r="C144" s="62">
        <v>1570</v>
      </c>
      <c r="D144" s="62">
        <v>1720</v>
      </c>
      <c r="E144" s="62">
        <v>2060</v>
      </c>
      <c r="F144" s="62">
        <v>2460</v>
      </c>
      <c r="G144" s="60">
        <f t="shared" si="6"/>
        <v>3111.9</v>
      </c>
      <c r="H144" s="60">
        <f t="shared" si="7"/>
        <v>3517.8</v>
      </c>
      <c r="I144" s="60">
        <f t="shared" si="8"/>
        <v>3923.7000000000003</v>
      </c>
      <c r="J144" s="54" t="s">
        <v>205</v>
      </c>
    </row>
    <row r="145" spans="1:10" ht="12.75" customHeight="1" x14ac:dyDescent="0.25">
      <c r="A145" s="56" t="s">
        <v>281</v>
      </c>
      <c r="B145" s="62">
        <v>1840</v>
      </c>
      <c r="C145" s="62">
        <v>1920</v>
      </c>
      <c r="D145" s="62">
        <v>2110</v>
      </c>
      <c r="E145" s="62">
        <v>2530</v>
      </c>
      <c r="F145" s="62">
        <v>3020</v>
      </c>
      <c r="G145" s="60">
        <f t="shared" si="6"/>
        <v>3820.3</v>
      </c>
      <c r="H145" s="60">
        <f t="shared" si="7"/>
        <v>4318.6000000000004</v>
      </c>
      <c r="I145" s="60">
        <f t="shared" si="8"/>
        <v>4816.9000000000005</v>
      </c>
      <c r="J145" s="54" t="s">
        <v>205</v>
      </c>
    </row>
    <row r="146" spans="1:10" ht="12.75" customHeight="1" x14ac:dyDescent="0.25">
      <c r="A146" s="56" t="s">
        <v>282</v>
      </c>
      <c r="B146" s="62">
        <v>1690</v>
      </c>
      <c r="C146" s="62">
        <v>1770</v>
      </c>
      <c r="D146" s="62">
        <v>1940</v>
      </c>
      <c r="E146" s="62">
        <v>2330</v>
      </c>
      <c r="F146" s="62">
        <v>2780</v>
      </c>
      <c r="G146" s="60">
        <f t="shared" si="6"/>
        <v>3516.7000000000003</v>
      </c>
      <c r="H146" s="60">
        <f t="shared" si="7"/>
        <v>3975.4000000000005</v>
      </c>
      <c r="I146" s="60">
        <f t="shared" si="8"/>
        <v>4434.1000000000004</v>
      </c>
      <c r="J146" s="54" t="s">
        <v>205</v>
      </c>
    </row>
    <row r="147" spans="1:10" ht="12.75" customHeight="1" x14ac:dyDescent="0.25">
      <c r="A147" s="56" t="s">
        <v>283</v>
      </c>
      <c r="B147" s="62">
        <v>1930</v>
      </c>
      <c r="C147" s="62">
        <v>2030</v>
      </c>
      <c r="D147" s="62">
        <v>2220</v>
      </c>
      <c r="E147" s="62">
        <v>2660</v>
      </c>
      <c r="F147" s="62">
        <v>3180</v>
      </c>
      <c r="G147" s="60">
        <f t="shared" si="6"/>
        <v>4022.7000000000003</v>
      </c>
      <c r="H147" s="60">
        <f t="shared" si="7"/>
        <v>4547.4000000000005</v>
      </c>
      <c r="I147" s="60">
        <f t="shared" si="8"/>
        <v>5072.1000000000004</v>
      </c>
      <c r="J147" s="54" t="s">
        <v>205</v>
      </c>
    </row>
    <row r="148" spans="1:10" ht="12.75" customHeight="1" x14ac:dyDescent="0.25">
      <c r="A148" s="56" t="s">
        <v>284</v>
      </c>
      <c r="B148" s="62">
        <v>1750</v>
      </c>
      <c r="C148" s="62">
        <v>1830</v>
      </c>
      <c r="D148" s="62">
        <v>2010</v>
      </c>
      <c r="E148" s="62">
        <v>2410</v>
      </c>
      <c r="F148" s="62">
        <v>2880</v>
      </c>
      <c r="G148" s="60">
        <f t="shared" si="6"/>
        <v>3643.2000000000003</v>
      </c>
      <c r="H148" s="60">
        <f t="shared" si="7"/>
        <v>4118.4000000000005</v>
      </c>
      <c r="I148" s="60">
        <f t="shared" si="8"/>
        <v>4593.6000000000004</v>
      </c>
      <c r="J148" s="54" t="s">
        <v>205</v>
      </c>
    </row>
    <row r="149" spans="1:10" ht="12.75" customHeight="1" x14ac:dyDescent="0.25">
      <c r="A149" s="56" t="s">
        <v>285</v>
      </c>
      <c r="B149" s="62">
        <v>1660</v>
      </c>
      <c r="C149" s="62">
        <v>1730</v>
      </c>
      <c r="D149" s="62">
        <v>1900</v>
      </c>
      <c r="E149" s="62">
        <v>2280</v>
      </c>
      <c r="F149" s="62">
        <v>2720</v>
      </c>
      <c r="G149" s="60">
        <f t="shared" si="6"/>
        <v>3440.8</v>
      </c>
      <c r="H149" s="60">
        <f t="shared" si="7"/>
        <v>3889.6000000000004</v>
      </c>
      <c r="I149" s="60">
        <f t="shared" si="8"/>
        <v>4338.4000000000005</v>
      </c>
      <c r="J149" s="54" t="s">
        <v>205</v>
      </c>
    </row>
    <row r="150" spans="1:10" ht="12.75" customHeight="1" x14ac:dyDescent="0.25">
      <c r="A150" s="56" t="s">
        <v>286</v>
      </c>
      <c r="B150" s="62">
        <v>1550</v>
      </c>
      <c r="C150" s="62">
        <v>1620</v>
      </c>
      <c r="D150" s="62">
        <v>1780</v>
      </c>
      <c r="E150" s="62">
        <v>2130</v>
      </c>
      <c r="F150" s="62">
        <v>2550</v>
      </c>
      <c r="G150" s="60">
        <f t="shared" si="6"/>
        <v>3225.7500000000005</v>
      </c>
      <c r="H150" s="60">
        <f t="shared" si="7"/>
        <v>3646.5000000000005</v>
      </c>
      <c r="I150" s="60">
        <f t="shared" si="8"/>
        <v>4067.2500000000005</v>
      </c>
      <c r="J150" s="54" t="s">
        <v>205</v>
      </c>
    </row>
    <row r="151" spans="1:10" ht="12.75" customHeight="1" x14ac:dyDescent="0.25">
      <c r="A151" s="56" t="s">
        <v>287</v>
      </c>
      <c r="B151" s="62">
        <v>1660</v>
      </c>
      <c r="C151" s="62">
        <v>1730</v>
      </c>
      <c r="D151" s="62">
        <v>1900</v>
      </c>
      <c r="E151" s="62">
        <v>2280</v>
      </c>
      <c r="F151" s="62">
        <v>2720</v>
      </c>
      <c r="G151" s="60">
        <f t="shared" si="6"/>
        <v>3440.8</v>
      </c>
      <c r="H151" s="60">
        <f t="shared" si="7"/>
        <v>3889.6000000000004</v>
      </c>
      <c r="I151" s="60">
        <f t="shared" si="8"/>
        <v>4338.4000000000005</v>
      </c>
      <c r="J151" s="54" t="s">
        <v>205</v>
      </c>
    </row>
    <row r="152" spans="1:10" ht="12.75" customHeight="1" x14ac:dyDescent="0.25">
      <c r="A152" s="56" t="s">
        <v>288</v>
      </c>
      <c r="B152" s="62">
        <v>1380</v>
      </c>
      <c r="C152" s="62">
        <v>1440</v>
      </c>
      <c r="D152" s="62">
        <v>1580</v>
      </c>
      <c r="E152" s="62">
        <v>1890</v>
      </c>
      <c r="F152" s="62">
        <v>2260</v>
      </c>
      <c r="G152" s="60">
        <f t="shared" si="6"/>
        <v>2858.9</v>
      </c>
      <c r="H152" s="60">
        <f t="shared" si="7"/>
        <v>3231.8</v>
      </c>
      <c r="I152" s="60">
        <f t="shared" si="8"/>
        <v>3604.7000000000003</v>
      </c>
      <c r="J152" s="54" t="s">
        <v>205</v>
      </c>
    </row>
    <row r="153" spans="1:10" ht="12.75" customHeight="1" x14ac:dyDescent="0.25">
      <c r="A153" s="56" t="s">
        <v>289</v>
      </c>
      <c r="B153" s="62">
        <v>1790</v>
      </c>
      <c r="C153" s="62">
        <v>1880</v>
      </c>
      <c r="D153" s="62">
        <v>2060</v>
      </c>
      <c r="E153" s="62">
        <v>2470</v>
      </c>
      <c r="F153" s="62">
        <v>2950</v>
      </c>
      <c r="G153" s="60">
        <f t="shared" si="6"/>
        <v>3731.7500000000005</v>
      </c>
      <c r="H153" s="60">
        <f t="shared" si="7"/>
        <v>4218.5</v>
      </c>
      <c r="I153" s="60">
        <f t="shared" si="8"/>
        <v>4705.25</v>
      </c>
      <c r="J153" s="54" t="s">
        <v>205</v>
      </c>
    </row>
    <row r="154" spans="1:10" ht="12.75" customHeight="1" x14ac:dyDescent="0.25">
      <c r="A154" s="56" t="s">
        <v>290</v>
      </c>
      <c r="B154" s="62">
        <v>2140</v>
      </c>
      <c r="C154" s="62">
        <v>2240</v>
      </c>
      <c r="D154" s="62">
        <v>2460</v>
      </c>
      <c r="E154" s="62">
        <v>2950</v>
      </c>
      <c r="F154" s="62">
        <v>3520</v>
      </c>
      <c r="G154" s="60">
        <f t="shared" si="6"/>
        <v>4452.8</v>
      </c>
      <c r="H154" s="60">
        <f t="shared" si="7"/>
        <v>5033.6000000000004</v>
      </c>
      <c r="I154" s="60">
        <f t="shared" si="8"/>
        <v>5614.4000000000005</v>
      </c>
      <c r="J154" s="54" t="s">
        <v>205</v>
      </c>
    </row>
    <row r="155" spans="1:10" s="55" customFormat="1" ht="12.75" customHeight="1" x14ac:dyDescent="0.25">
      <c r="A155" s="56" t="s">
        <v>291</v>
      </c>
      <c r="B155" s="62">
        <v>1660</v>
      </c>
      <c r="C155" s="62">
        <v>1730</v>
      </c>
      <c r="D155" s="62">
        <v>1900</v>
      </c>
      <c r="E155" s="62">
        <v>2280</v>
      </c>
      <c r="F155" s="62">
        <v>2720</v>
      </c>
      <c r="G155" s="60">
        <f t="shared" si="6"/>
        <v>3440.8</v>
      </c>
      <c r="H155" s="60">
        <f t="shared" si="7"/>
        <v>3889.6000000000004</v>
      </c>
      <c r="I155" s="60">
        <f t="shared" si="8"/>
        <v>4338.4000000000005</v>
      </c>
      <c r="J155" s="54" t="s">
        <v>205</v>
      </c>
    </row>
    <row r="156" spans="1:10" s="55" customFormat="1" ht="12.75" customHeight="1" x14ac:dyDescent="0.25">
      <c r="A156" s="53" t="s">
        <v>292</v>
      </c>
      <c r="B156" s="61">
        <v>675</v>
      </c>
      <c r="C156" s="61">
        <v>885</v>
      </c>
      <c r="D156" s="61">
        <v>973</v>
      </c>
      <c r="E156" s="61">
        <v>1275</v>
      </c>
      <c r="F156" s="61">
        <v>1610</v>
      </c>
      <c r="G156" s="60">
        <f t="shared" si="6"/>
        <v>2036.65</v>
      </c>
      <c r="H156" s="60">
        <f t="shared" si="7"/>
        <v>2302.3000000000002</v>
      </c>
      <c r="I156" s="60">
        <f t="shared" si="8"/>
        <v>2567.9500000000003</v>
      </c>
      <c r="J156" s="54" t="s">
        <v>147</v>
      </c>
    </row>
    <row r="157" spans="1:10" s="55" customFormat="1" ht="12.75" customHeight="1" x14ac:dyDescent="0.25">
      <c r="A157" s="53" t="s">
        <v>293</v>
      </c>
      <c r="B157" s="61">
        <v>737</v>
      </c>
      <c r="C157" s="61">
        <v>742</v>
      </c>
      <c r="D157" s="61">
        <v>973</v>
      </c>
      <c r="E157" s="61">
        <v>1167</v>
      </c>
      <c r="F157" s="61">
        <v>1591</v>
      </c>
      <c r="G157" s="60">
        <f t="shared" si="6"/>
        <v>2012.6150000000002</v>
      </c>
      <c r="H157" s="60">
        <f t="shared" si="7"/>
        <v>2275.1300000000006</v>
      </c>
      <c r="I157" s="60">
        <f t="shared" si="8"/>
        <v>2537.645</v>
      </c>
      <c r="J157" s="54" t="s">
        <v>147</v>
      </c>
    </row>
    <row r="158" spans="1:10" s="55" customFormat="1" ht="12.75" customHeight="1" x14ac:dyDescent="0.25">
      <c r="A158" s="53" t="s">
        <v>294</v>
      </c>
      <c r="B158" s="61">
        <v>939</v>
      </c>
      <c r="C158" s="61">
        <v>1114</v>
      </c>
      <c r="D158" s="61">
        <v>1261</v>
      </c>
      <c r="E158" s="61">
        <v>1627</v>
      </c>
      <c r="F158" s="61">
        <v>1984</v>
      </c>
      <c r="G158" s="60">
        <f t="shared" si="6"/>
        <v>2509.7600000000002</v>
      </c>
      <c r="H158" s="60">
        <f t="shared" si="7"/>
        <v>2837.12</v>
      </c>
      <c r="I158" s="60">
        <f t="shared" si="8"/>
        <v>3164.4800000000005</v>
      </c>
      <c r="J158" s="54" t="s">
        <v>147</v>
      </c>
    </row>
    <row r="159" spans="1:10" s="55" customFormat="1" ht="12.75" customHeight="1" x14ac:dyDescent="0.25">
      <c r="A159" s="53" t="s">
        <v>295</v>
      </c>
      <c r="B159" s="61">
        <v>765</v>
      </c>
      <c r="C159" s="61">
        <v>770</v>
      </c>
      <c r="D159" s="61">
        <v>973</v>
      </c>
      <c r="E159" s="61">
        <v>1315</v>
      </c>
      <c r="F159" s="61">
        <v>1359</v>
      </c>
      <c r="G159" s="60">
        <f t="shared" si="6"/>
        <v>1719.135</v>
      </c>
      <c r="H159" s="60">
        <f t="shared" si="7"/>
        <v>1943.3700000000001</v>
      </c>
      <c r="I159" s="60">
        <f t="shared" si="8"/>
        <v>2167.6050000000005</v>
      </c>
      <c r="J159" s="54" t="s">
        <v>147</v>
      </c>
    </row>
    <row r="160" spans="1:10" s="55" customFormat="1" ht="12.75" customHeight="1" x14ac:dyDescent="0.25">
      <c r="A160" s="53" t="s">
        <v>8</v>
      </c>
      <c r="B160" s="61">
        <v>1585</v>
      </c>
      <c r="C160" s="61">
        <v>1660</v>
      </c>
      <c r="D160" s="61">
        <v>1820</v>
      </c>
      <c r="E160" s="61">
        <v>2182</v>
      </c>
      <c r="F160" s="61">
        <v>2605</v>
      </c>
      <c r="G160" s="60">
        <f t="shared" si="6"/>
        <v>3295.3250000000003</v>
      </c>
      <c r="H160" s="60">
        <f t="shared" si="7"/>
        <v>3725.15</v>
      </c>
      <c r="I160" s="60">
        <f t="shared" si="8"/>
        <v>4154.9750000000004</v>
      </c>
      <c r="J160" s="54" t="s">
        <v>147</v>
      </c>
    </row>
    <row r="161" spans="1:10" ht="12.75" customHeight="1" x14ac:dyDescent="0.25">
      <c r="A161" s="53" t="s">
        <v>296</v>
      </c>
      <c r="B161" s="60">
        <v>1270</v>
      </c>
      <c r="C161" s="60">
        <v>1320</v>
      </c>
      <c r="D161" s="60">
        <v>1500</v>
      </c>
      <c r="E161" s="60">
        <v>1850</v>
      </c>
      <c r="F161" s="60">
        <v>2160</v>
      </c>
      <c r="G161" s="60">
        <f t="shared" si="6"/>
        <v>2732.4</v>
      </c>
      <c r="H161" s="60">
        <f t="shared" si="7"/>
        <v>3088.8</v>
      </c>
      <c r="I161" s="60">
        <f t="shared" si="8"/>
        <v>3445.2000000000003</v>
      </c>
      <c r="J161" s="54" t="s">
        <v>147</v>
      </c>
    </row>
    <row r="162" spans="1:10" ht="12.75" customHeight="1" x14ac:dyDescent="0.25">
      <c r="A162" s="53" t="s">
        <v>297</v>
      </c>
      <c r="B162" s="60">
        <v>1260</v>
      </c>
      <c r="C162" s="60">
        <v>1320</v>
      </c>
      <c r="D162" s="60">
        <v>1450</v>
      </c>
      <c r="E162" s="60">
        <v>1740</v>
      </c>
      <c r="F162" s="60">
        <v>2080</v>
      </c>
      <c r="G162" s="60">
        <f t="shared" si="6"/>
        <v>2631.2000000000003</v>
      </c>
      <c r="H162" s="60">
        <f t="shared" si="7"/>
        <v>2974.4</v>
      </c>
      <c r="I162" s="60">
        <f t="shared" si="8"/>
        <v>3317.6000000000004</v>
      </c>
      <c r="J162" s="54" t="s">
        <v>147</v>
      </c>
    </row>
    <row r="163" spans="1:10" ht="12.75" customHeight="1" x14ac:dyDescent="0.25">
      <c r="A163" s="53" t="s">
        <v>298</v>
      </c>
      <c r="B163" s="60">
        <v>1370</v>
      </c>
      <c r="C163" s="60">
        <v>1430</v>
      </c>
      <c r="D163" s="60">
        <v>1570</v>
      </c>
      <c r="E163" s="60">
        <v>1880</v>
      </c>
      <c r="F163" s="60">
        <v>2250</v>
      </c>
      <c r="G163" s="60">
        <f t="shared" si="6"/>
        <v>2846.2500000000005</v>
      </c>
      <c r="H163" s="60">
        <f t="shared" si="7"/>
        <v>3217.5000000000005</v>
      </c>
      <c r="I163" s="60">
        <f t="shared" si="8"/>
        <v>3588.7500000000005</v>
      </c>
      <c r="J163" s="54" t="s">
        <v>147</v>
      </c>
    </row>
    <row r="164" spans="1:10" ht="12.75" customHeight="1" x14ac:dyDescent="0.25">
      <c r="A164" s="53" t="s">
        <v>299</v>
      </c>
      <c r="B164" s="60">
        <v>1450</v>
      </c>
      <c r="C164" s="60">
        <v>1510</v>
      </c>
      <c r="D164" s="60">
        <v>1660</v>
      </c>
      <c r="E164" s="60">
        <v>1990</v>
      </c>
      <c r="F164" s="60">
        <v>2380</v>
      </c>
      <c r="G164" s="60">
        <f t="shared" si="6"/>
        <v>3010.7000000000003</v>
      </c>
      <c r="H164" s="60">
        <f t="shared" si="7"/>
        <v>3403.4</v>
      </c>
      <c r="I164" s="60">
        <f t="shared" si="8"/>
        <v>3796.1000000000004</v>
      </c>
      <c r="J164" s="54" t="s">
        <v>147</v>
      </c>
    </row>
    <row r="165" spans="1:10" ht="12.75" customHeight="1" x14ac:dyDescent="0.25">
      <c r="A165" s="53" t="s">
        <v>300</v>
      </c>
      <c r="B165" s="60">
        <v>1720</v>
      </c>
      <c r="C165" s="60">
        <v>1810</v>
      </c>
      <c r="D165" s="60">
        <v>1980</v>
      </c>
      <c r="E165" s="60">
        <v>2370</v>
      </c>
      <c r="F165" s="60">
        <v>2830</v>
      </c>
      <c r="G165" s="60">
        <f t="shared" si="6"/>
        <v>3579.9500000000003</v>
      </c>
      <c r="H165" s="60">
        <f t="shared" si="7"/>
        <v>4046.9000000000005</v>
      </c>
      <c r="I165" s="60">
        <f t="shared" si="8"/>
        <v>4513.8500000000004</v>
      </c>
      <c r="J165" s="54" t="s">
        <v>147</v>
      </c>
    </row>
    <row r="166" spans="1:10" ht="12.75" customHeight="1" x14ac:dyDescent="0.25">
      <c r="A166" s="53" t="s">
        <v>301</v>
      </c>
      <c r="B166" s="60">
        <v>1450</v>
      </c>
      <c r="C166" s="60">
        <v>1510</v>
      </c>
      <c r="D166" s="60">
        <v>1660</v>
      </c>
      <c r="E166" s="60">
        <v>1990</v>
      </c>
      <c r="F166" s="60">
        <v>2380</v>
      </c>
      <c r="G166" s="60">
        <f t="shared" si="6"/>
        <v>3010.7000000000003</v>
      </c>
      <c r="H166" s="60">
        <f t="shared" si="7"/>
        <v>3403.4</v>
      </c>
      <c r="I166" s="60">
        <f t="shared" si="8"/>
        <v>3796.1000000000004</v>
      </c>
      <c r="J166" s="54" t="s">
        <v>147</v>
      </c>
    </row>
    <row r="167" spans="1:10" ht="12.75" customHeight="1" x14ac:dyDescent="0.25">
      <c r="A167" s="53" t="s">
        <v>302</v>
      </c>
      <c r="B167" s="60">
        <v>1370</v>
      </c>
      <c r="C167" s="60">
        <v>1430</v>
      </c>
      <c r="D167" s="60">
        <v>1570</v>
      </c>
      <c r="E167" s="60">
        <v>1880</v>
      </c>
      <c r="F167" s="60">
        <v>2250</v>
      </c>
      <c r="G167" s="60">
        <f t="shared" si="6"/>
        <v>2846.2500000000005</v>
      </c>
      <c r="H167" s="60">
        <f t="shared" si="7"/>
        <v>3217.5000000000005</v>
      </c>
      <c r="I167" s="60">
        <f t="shared" si="8"/>
        <v>3588.7500000000005</v>
      </c>
      <c r="J167" s="54" t="s">
        <v>147</v>
      </c>
    </row>
    <row r="168" spans="1:10" ht="12.75" customHeight="1" x14ac:dyDescent="0.25">
      <c r="A168" s="53" t="s">
        <v>303</v>
      </c>
      <c r="B168" s="60">
        <v>1310</v>
      </c>
      <c r="C168" s="60">
        <v>1370</v>
      </c>
      <c r="D168" s="60">
        <v>1510</v>
      </c>
      <c r="E168" s="60">
        <v>1810</v>
      </c>
      <c r="F168" s="60">
        <v>2160</v>
      </c>
      <c r="G168" s="60">
        <f t="shared" si="6"/>
        <v>2732.4</v>
      </c>
      <c r="H168" s="60">
        <f t="shared" si="7"/>
        <v>3088.8</v>
      </c>
      <c r="I168" s="60">
        <f t="shared" si="8"/>
        <v>3445.2000000000003</v>
      </c>
      <c r="J168" s="54" t="s">
        <v>147</v>
      </c>
    </row>
    <row r="169" spans="1:10" ht="12.75" customHeight="1" x14ac:dyDescent="0.25">
      <c r="A169" s="53" t="s">
        <v>304</v>
      </c>
      <c r="B169" s="60">
        <v>1370</v>
      </c>
      <c r="C169" s="60">
        <v>1430</v>
      </c>
      <c r="D169" s="60">
        <v>1570</v>
      </c>
      <c r="E169" s="60">
        <v>1880</v>
      </c>
      <c r="F169" s="60">
        <v>2270</v>
      </c>
      <c r="G169" s="60">
        <f t="shared" si="6"/>
        <v>2871.55</v>
      </c>
      <c r="H169" s="60">
        <f t="shared" si="7"/>
        <v>3246.1000000000004</v>
      </c>
      <c r="I169" s="60">
        <f t="shared" si="8"/>
        <v>3620.65</v>
      </c>
      <c r="J169" s="54" t="s">
        <v>147</v>
      </c>
    </row>
    <row r="170" spans="1:10" ht="12.75" customHeight="1" x14ac:dyDescent="0.25">
      <c r="A170" s="53" t="s">
        <v>305</v>
      </c>
      <c r="B170" s="60">
        <v>1340</v>
      </c>
      <c r="C170" s="60">
        <v>1390</v>
      </c>
      <c r="D170" s="60">
        <v>1530</v>
      </c>
      <c r="E170" s="60">
        <v>1850</v>
      </c>
      <c r="F170" s="60">
        <v>2220</v>
      </c>
      <c r="G170" s="60">
        <f t="shared" si="6"/>
        <v>2808.3</v>
      </c>
      <c r="H170" s="60">
        <f t="shared" si="7"/>
        <v>3174.6000000000004</v>
      </c>
      <c r="I170" s="60">
        <f t="shared" si="8"/>
        <v>3540.9</v>
      </c>
      <c r="J170" s="54" t="s">
        <v>147</v>
      </c>
    </row>
    <row r="171" spans="1:10" s="55" customFormat="1" ht="12.75" customHeight="1" x14ac:dyDescent="0.25">
      <c r="A171" s="53" t="s">
        <v>306</v>
      </c>
      <c r="B171" s="61">
        <v>1085</v>
      </c>
      <c r="C171" s="61">
        <v>1158</v>
      </c>
      <c r="D171" s="61">
        <v>1307</v>
      </c>
      <c r="E171" s="61">
        <v>1567</v>
      </c>
      <c r="F171" s="61">
        <v>1731</v>
      </c>
      <c r="G171" s="60">
        <f t="shared" si="6"/>
        <v>2189.7150000000001</v>
      </c>
      <c r="H171" s="60">
        <f t="shared" si="7"/>
        <v>2475.3300000000004</v>
      </c>
      <c r="I171" s="60">
        <f t="shared" si="8"/>
        <v>2760.9450000000002</v>
      </c>
      <c r="J171" s="54" t="s">
        <v>147</v>
      </c>
    </row>
    <row r="172" spans="1:10" s="55" customFormat="1" ht="12.75" customHeight="1" x14ac:dyDescent="0.25">
      <c r="A172" s="53" t="s">
        <v>307</v>
      </c>
      <c r="B172" s="61">
        <v>780</v>
      </c>
      <c r="C172" s="61">
        <v>785</v>
      </c>
      <c r="D172" s="61">
        <v>973</v>
      </c>
      <c r="E172" s="61">
        <v>1167</v>
      </c>
      <c r="F172" s="61">
        <v>1288</v>
      </c>
      <c r="G172" s="60">
        <f t="shared" si="6"/>
        <v>1629.3200000000002</v>
      </c>
      <c r="H172" s="60">
        <f t="shared" si="7"/>
        <v>1841.8400000000001</v>
      </c>
      <c r="I172" s="60">
        <f t="shared" si="8"/>
        <v>2054.36</v>
      </c>
      <c r="J172" s="54" t="s">
        <v>147</v>
      </c>
    </row>
    <row r="173" spans="1:10" s="55" customFormat="1" ht="12.75" customHeight="1" x14ac:dyDescent="0.25">
      <c r="A173" s="53" t="s">
        <v>308</v>
      </c>
      <c r="B173" s="61">
        <v>1211</v>
      </c>
      <c r="C173" s="61">
        <v>1263</v>
      </c>
      <c r="D173" s="61">
        <v>1390</v>
      </c>
      <c r="E173" s="61">
        <v>1734</v>
      </c>
      <c r="F173" s="61">
        <v>1853</v>
      </c>
      <c r="G173" s="60">
        <f t="shared" si="6"/>
        <v>2344.0450000000001</v>
      </c>
      <c r="H173" s="60">
        <f t="shared" si="7"/>
        <v>2649.7900000000004</v>
      </c>
      <c r="I173" s="60">
        <f t="shared" si="8"/>
        <v>2955.5350000000003</v>
      </c>
      <c r="J173" s="54" t="s">
        <v>147</v>
      </c>
    </row>
    <row r="174" spans="1:10" s="55" customFormat="1" ht="12.75" customHeight="1" x14ac:dyDescent="0.25">
      <c r="A174" s="53" t="s">
        <v>15</v>
      </c>
      <c r="B174" s="61">
        <v>1585</v>
      </c>
      <c r="C174" s="61">
        <v>1660</v>
      </c>
      <c r="D174" s="61">
        <v>1820</v>
      </c>
      <c r="E174" s="61">
        <v>2182</v>
      </c>
      <c r="F174" s="61">
        <v>2605</v>
      </c>
      <c r="G174" s="60">
        <f t="shared" si="6"/>
        <v>3295.3250000000003</v>
      </c>
      <c r="H174" s="60">
        <f t="shared" si="7"/>
        <v>3725.15</v>
      </c>
      <c r="I174" s="60">
        <f t="shared" si="8"/>
        <v>4154.9750000000004</v>
      </c>
      <c r="J174" s="59" t="s">
        <v>147</v>
      </c>
    </row>
    <row r="175" spans="1:10" ht="12.75" customHeight="1" x14ac:dyDescent="0.25">
      <c r="A175" s="53" t="s">
        <v>309</v>
      </c>
      <c r="B175" s="60">
        <v>1480</v>
      </c>
      <c r="C175" s="60">
        <v>1550</v>
      </c>
      <c r="D175" s="60">
        <v>1700</v>
      </c>
      <c r="E175" s="60">
        <v>2050</v>
      </c>
      <c r="F175" s="60">
        <v>2470</v>
      </c>
      <c r="G175" s="60">
        <f t="shared" si="6"/>
        <v>3124.55</v>
      </c>
      <c r="H175" s="60">
        <f t="shared" si="7"/>
        <v>3532.1000000000004</v>
      </c>
      <c r="I175" s="60">
        <f t="shared" si="8"/>
        <v>3939.65</v>
      </c>
      <c r="J175" s="54" t="s">
        <v>147</v>
      </c>
    </row>
    <row r="176" spans="1:10" s="55" customFormat="1" ht="12.75" customHeight="1" x14ac:dyDescent="0.25">
      <c r="A176" s="56" t="s">
        <v>147</v>
      </c>
      <c r="B176" s="120">
        <v>0</v>
      </c>
      <c r="C176" s="120">
        <v>0</v>
      </c>
      <c r="D176" s="120">
        <v>0</v>
      </c>
      <c r="E176" s="120">
        <v>0</v>
      </c>
      <c r="F176" s="120">
        <v>0</v>
      </c>
      <c r="G176" s="60">
        <f t="shared" si="6"/>
        <v>0</v>
      </c>
      <c r="H176" s="60">
        <f t="shared" si="7"/>
        <v>0</v>
      </c>
      <c r="I176" s="60">
        <f t="shared" si="8"/>
        <v>0</v>
      </c>
      <c r="J176" s="121"/>
    </row>
    <row r="177" spans="1:10" ht="12.75" customHeight="1" x14ac:dyDescent="0.25">
      <c r="A177" s="53" t="s">
        <v>310</v>
      </c>
      <c r="B177" s="61">
        <v>848</v>
      </c>
      <c r="C177" s="61">
        <v>850</v>
      </c>
      <c r="D177" s="61">
        <v>973</v>
      </c>
      <c r="E177" s="61">
        <v>1287</v>
      </c>
      <c r="F177" s="61">
        <v>1288</v>
      </c>
      <c r="G177" s="60">
        <f t="shared" si="6"/>
        <v>1629.3200000000002</v>
      </c>
      <c r="H177" s="60">
        <f t="shared" si="7"/>
        <v>1841.8400000000001</v>
      </c>
      <c r="I177" s="60">
        <f t="shared" si="8"/>
        <v>2054.36</v>
      </c>
      <c r="J177" s="54" t="s">
        <v>147</v>
      </c>
    </row>
    <row r="178" spans="1:10" ht="12.75" customHeight="1" x14ac:dyDescent="0.25">
      <c r="A178" s="56" t="s">
        <v>311</v>
      </c>
      <c r="B178" s="62">
        <v>1585</v>
      </c>
      <c r="C178" s="62">
        <v>1660</v>
      </c>
      <c r="D178" s="62">
        <v>1820</v>
      </c>
      <c r="E178" s="62">
        <v>2182</v>
      </c>
      <c r="F178" s="62">
        <v>2605</v>
      </c>
      <c r="G178" s="60">
        <f t="shared" si="6"/>
        <v>3295.3250000000003</v>
      </c>
      <c r="H178" s="60">
        <f t="shared" si="7"/>
        <v>3725.15</v>
      </c>
      <c r="I178" s="60">
        <f t="shared" si="8"/>
        <v>4154.9750000000004</v>
      </c>
      <c r="J178" s="54" t="s">
        <v>165</v>
      </c>
    </row>
    <row r="179" spans="1:10" ht="12.75" customHeight="1" x14ac:dyDescent="0.25">
      <c r="A179" s="56" t="s">
        <v>312</v>
      </c>
      <c r="B179" s="62">
        <v>1110</v>
      </c>
      <c r="C179" s="62">
        <v>1160</v>
      </c>
      <c r="D179" s="62">
        <v>1270</v>
      </c>
      <c r="E179" s="62">
        <v>1520</v>
      </c>
      <c r="F179" s="62">
        <v>1820</v>
      </c>
      <c r="G179" s="60">
        <f t="shared" si="6"/>
        <v>2302.3000000000002</v>
      </c>
      <c r="H179" s="60">
        <f t="shared" si="7"/>
        <v>2602.6000000000004</v>
      </c>
      <c r="I179" s="60">
        <f t="shared" si="8"/>
        <v>2902.9</v>
      </c>
      <c r="J179" s="54" t="s">
        <v>205</v>
      </c>
    </row>
    <row r="180" spans="1:10" ht="12.75" customHeight="1" x14ac:dyDescent="0.25">
      <c r="A180" s="56" t="s">
        <v>313</v>
      </c>
      <c r="B180" s="62">
        <v>1210</v>
      </c>
      <c r="C180" s="62">
        <v>1270</v>
      </c>
      <c r="D180" s="62">
        <v>1390</v>
      </c>
      <c r="E180" s="62">
        <v>1670</v>
      </c>
      <c r="F180" s="62">
        <v>1990</v>
      </c>
      <c r="G180" s="60">
        <f t="shared" si="6"/>
        <v>2517.3500000000004</v>
      </c>
      <c r="H180" s="60">
        <f t="shared" si="7"/>
        <v>2845.7000000000003</v>
      </c>
      <c r="I180" s="60">
        <f t="shared" si="8"/>
        <v>3174.05</v>
      </c>
      <c r="J180" s="54" t="s">
        <v>205</v>
      </c>
    </row>
    <row r="181" spans="1:10" ht="12.75" customHeight="1" x14ac:dyDescent="0.25">
      <c r="A181" s="56" t="s">
        <v>314</v>
      </c>
      <c r="B181" s="62">
        <v>1380</v>
      </c>
      <c r="C181" s="62">
        <v>1440</v>
      </c>
      <c r="D181" s="62">
        <v>1580</v>
      </c>
      <c r="E181" s="62">
        <v>1890</v>
      </c>
      <c r="F181" s="62">
        <v>2260</v>
      </c>
      <c r="G181" s="60">
        <f t="shared" si="6"/>
        <v>2858.9</v>
      </c>
      <c r="H181" s="60">
        <f t="shared" si="7"/>
        <v>3231.8</v>
      </c>
      <c r="I181" s="60">
        <f t="shared" si="8"/>
        <v>3604.7000000000003</v>
      </c>
      <c r="J181" s="54" t="s">
        <v>205</v>
      </c>
    </row>
    <row r="182" spans="1:10" ht="12.75" customHeight="1" x14ac:dyDescent="0.25">
      <c r="A182" s="56" t="s">
        <v>315</v>
      </c>
      <c r="B182" s="62">
        <v>2030</v>
      </c>
      <c r="C182" s="62">
        <v>2130</v>
      </c>
      <c r="D182" s="62">
        <v>2330</v>
      </c>
      <c r="E182" s="62">
        <v>2790</v>
      </c>
      <c r="F182" s="62">
        <v>3340</v>
      </c>
      <c r="G182" s="60">
        <f t="shared" si="6"/>
        <v>4225.1000000000004</v>
      </c>
      <c r="H182" s="60">
        <f t="shared" si="7"/>
        <v>4776.2000000000007</v>
      </c>
      <c r="I182" s="60">
        <f t="shared" si="8"/>
        <v>5327.3</v>
      </c>
      <c r="J182" s="54" t="s">
        <v>205</v>
      </c>
    </row>
    <row r="183" spans="1:10" ht="12.75" customHeight="1" x14ac:dyDescent="0.25">
      <c r="A183" s="56" t="s">
        <v>316</v>
      </c>
      <c r="B183" s="62">
        <v>1590</v>
      </c>
      <c r="C183" s="62">
        <v>1670</v>
      </c>
      <c r="D183" s="62">
        <v>1830</v>
      </c>
      <c r="E183" s="62">
        <v>2190</v>
      </c>
      <c r="F183" s="62">
        <v>2620</v>
      </c>
      <c r="G183" s="60">
        <f t="shared" si="6"/>
        <v>3314.3</v>
      </c>
      <c r="H183" s="60">
        <f t="shared" si="7"/>
        <v>3746.6000000000004</v>
      </c>
      <c r="I183" s="60">
        <f t="shared" si="8"/>
        <v>4178.9000000000005</v>
      </c>
      <c r="J183" s="54" t="s">
        <v>205</v>
      </c>
    </row>
    <row r="184" spans="1:10" ht="12.75" customHeight="1" x14ac:dyDescent="0.25">
      <c r="A184" s="56" t="s">
        <v>317</v>
      </c>
      <c r="B184" s="62">
        <v>1350</v>
      </c>
      <c r="C184" s="62">
        <v>1410</v>
      </c>
      <c r="D184" s="62">
        <v>1550</v>
      </c>
      <c r="E184" s="62">
        <v>1860</v>
      </c>
      <c r="F184" s="62">
        <v>2220</v>
      </c>
      <c r="G184" s="60">
        <f t="shared" si="6"/>
        <v>2808.3</v>
      </c>
      <c r="H184" s="60">
        <f t="shared" si="7"/>
        <v>3174.6000000000004</v>
      </c>
      <c r="I184" s="60">
        <f t="shared" si="8"/>
        <v>3540.9</v>
      </c>
      <c r="J184" s="54" t="s">
        <v>205</v>
      </c>
    </row>
    <row r="185" spans="1:10" ht="12.75" customHeight="1" x14ac:dyDescent="0.25">
      <c r="A185" s="56" t="s">
        <v>318</v>
      </c>
      <c r="B185" s="62">
        <v>1680</v>
      </c>
      <c r="C185" s="62">
        <v>1760</v>
      </c>
      <c r="D185" s="62">
        <v>1930</v>
      </c>
      <c r="E185" s="62">
        <v>2310</v>
      </c>
      <c r="F185" s="62">
        <v>2760</v>
      </c>
      <c r="G185" s="60">
        <f t="shared" si="6"/>
        <v>3491.4</v>
      </c>
      <c r="H185" s="60">
        <f t="shared" si="7"/>
        <v>3946.8</v>
      </c>
      <c r="I185" s="60">
        <f t="shared" si="8"/>
        <v>4402.2000000000007</v>
      </c>
      <c r="J185" s="54" t="s">
        <v>205</v>
      </c>
    </row>
    <row r="186" spans="1:10" ht="12.75" customHeight="1" x14ac:dyDescent="0.25">
      <c r="A186" s="56" t="s">
        <v>319</v>
      </c>
      <c r="B186" s="62">
        <v>1390</v>
      </c>
      <c r="C186" s="62">
        <v>1450</v>
      </c>
      <c r="D186" s="62">
        <v>1590</v>
      </c>
      <c r="E186" s="62">
        <v>1910</v>
      </c>
      <c r="F186" s="62">
        <v>2280</v>
      </c>
      <c r="G186" s="60">
        <f t="shared" si="6"/>
        <v>2884.2000000000003</v>
      </c>
      <c r="H186" s="60">
        <f t="shared" si="7"/>
        <v>3260.4</v>
      </c>
      <c r="I186" s="60">
        <f t="shared" si="8"/>
        <v>3636.6000000000004</v>
      </c>
      <c r="J186" s="54" t="s">
        <v>205</v>
      </c>
    </row>
    <row r="187" spans="1:10" ht="12.75" customHeight="1" x14ac:dyDescent="0.25">
      <c r="A187" s="56" t="s">
        <v>320</v>
      </c>
      <c r="B187" s="62">
        <v>1510</v>
      </c>
      <c r="C187" s="62">
        <v>1580</v>
      </c>
      <c r="D187" s="62">
        <v>1730</v>
      </c>
      <c r="E187" s="62">
        <v>2070</v>
      </c>
      <c r="F187" s="62">
        <v>2480</v>
      </c>
      <c r="G187" s="60">
        <f t="shared" si="6"/>
        <v>3137.2000000000003</v>
      </c>
      <c r="H187" s="60">
        <f t="shared" si="7"/>
        <v>3546.4</v>
      </c>
      <c r="I187" s="60">
        <f t="shared" si="8"/>
        <v>3955.6000000000004</v>
      </c>
      <c r="J187" s="54" t="s">
        <v>205</v>
      </c>
    </row>
    <row r="188" spans="1:10" ht="12.75" customHeight="1" x14ac:dyDescent="0.25">
      <c r="A188" s="56" t="s">
        <v>321</v>
      </c>
      <c r="B188" s="62">
        <v>1590</v>
      </c>
      <c r="C188" s="62">
        <v>1670</v>
      </c>
      <c r="D188" s="62">
        <v>1830</v>
      </c>
      <c r="E188" s="62">
        <v>2190</v>
      </c>
      <c r="F188" s="62">
        <v>2620</v>
      </c>
      <c r="G188" s="60">
        <f t="shared" si="6"/>
        <v>3314.3</v>
      </c>
      <c r="H188" s="60">
        <f t="shared" si="7"/>
        <v>3746.6000000000004</v>
      </c>
      <c r="I188" s="60">
        <f t="shared" si="8"/>
        <v>4178.9000000000005</v>
      </c>
      <c r="J188" s="54" t="s">
        <v>205</v>
      </c>
    </row>
    <row r="189" spans="1:10" ht="12.75" customHeight="1" x14ac:dyDescent="0.25">
      <c r="A189" s="56" t="s">
        <v>322</v>
      </c>
      <c r="B189" s="62">
        <v>1590</v>
      </c>
      <c r="C189" s="62">
        <v>1670</v>
      </c>
      <c r="D189" s="62">
        <v>1830</v>
      </c>
      <c r="E189" s="62">
        <v>2190</v>
      </c>
      <c r="F189" s="62">
        <v>2620</v>
      </c>
      <c r="G189" s="60">
        <f t="shared" si="6"/>
        <v>3314.3</v>
      </c>
      <c r="H189" s="60">
        <f t="shared" si="7"/>
        <v>3746.6000000000004</v>
      </c>
      <c r="I189" s="60">
        <f t="shared" si="8"/>
        <v>4178.9000000000005</v>
      </c>
      <c r="J189" s="54" t="s">
        <v>205</v>
      </c>
    </row>
    <row r="190" spans="1:10" ht="12.75" customHeight="1" x14ac:dyDescent="0.25">
      <c r="A190" s="56" t="s">
        <v>323</v>
      </c>
      <c r="B190" s="62">
        <v>1520</v>
      </c>
      <c r="C190" s="62">
        <v>1600</v>
      </c>
      <c r="D190" s="62">
        <v>1750</v>
      </c>
      <c r="E190" s="62">
        <v>2100</v>
      </c>
      <c r="F190" s="62">
        <v>2500</v>
      </c>
      <c r="G190" s="60">
        <f t="shared" si="6"/>
        <v>3162.5000000000005</v>
      </c>
      <c r="H190" s="60">
        <f t="shared" si="7"/>
        <v>3575.0000000000005</v>
      </c>
      <c r="I190" s="60">
        <f t="shared" si="8"/>
        <v>3987.5000000000005</v>
      </c>
      <c r="J190" s="54" t="s">
        <v>205</v>
      </c>
    </row>
    <row r="191" spans="1:10" ht="12.75" customHeight="1" x14ac:dyDescent="0.25">
      <c r="A191" s="56" t="s">
        <v>324</v>
      </c>
      <c r="B191" s="62">
        <v>1850</v>
      </c>
      <c r="C191" s="62">
        <v>1930</v>
      </c>
      <c r="D191" s="62">
        <v>2120</v>
      </c>
      <c r="E191" s="62">
        <v>2540</v>
      </c>
      <c r="F191" s="62">
        <v>3030</v>
      </c>
      <c r="G191" s="60">
        <f t="shared" si="6"/>
        <v>3832.9500000000003</v>
      </c>
      <c r="H191" s="60">
        <f t="shared" si="7"/>
        <v>4332.9000000000005</v>
      </c>
      <c r="I191" s="60">
        <f t="shared" si="8"/>
        <v>4832.8500000000004</v>
      </c>
      <c r="J191" s="54" t="s">
        <v>205</v>
      </c>
    </row>
    <row r="192" spans="1:10" ht="12.75" customHeight="1" x14ac:dyDescent="0.25">
      <c r="A192" s="56" t="s">
        <v>325</v>
      </c>
      <c r="B192" s="62">
        <v>1500</v>
      </c>
      <c r="C192" s="62">
        <v>1570</v>
      </c>
      <c r="D192" s="62">
        <v>1720</v>
      </c>
      <c r="E192" s="62">
        <v>2060</v>
      </c>
      <c r="F192" s="62">
        <v>2460</v>
      </c>
      <c r="G192" s="60">
        <f t="shared" si="6"/>
        <v>3111.9</v>
      </c>
      <c r="H192" s="60">
        <f t="shared" si="7"/>
        <v>3517.8</v>
      </c>
      <c r="I192" s="60">
        <f t="shared" si="8"/>
        <v>3923.7000000000003</v>
      </c>
      <c r="J192" s="54" t="s">
        <v>205</v>
      </c>
    </row>
    <row r="193" spans="1:10" ht="12.75" customHeight="1" x14ac:dyDescent="0.25">
      <c r="A193" s="56" t="s">
        <v>326</v>
      </c>
      <c r="B193" s="62">
        <v>1320</v>
      </c>
      <c r="C193" s="62">
        <v>1390</v>
      </c>
      <c r="D193" s="62">
        <v>1520</v>
      </c>
      <c r="E193" s="62">
        <v>1820</v>
      </c>
      <c r="F193" s="62">
        <v>2180</v>
      </c>
      <c r="G193" s="60">
        <f t="shared" si="6"/>
        <v>2757.7000000000003</v>
      </c>
      <c r="H193" s="60">
        <f t="shared" si="7"/>
        <v>3117.4</v>
      </c>
      <c r="I193" s="60">
        <f t="shared" si="8"/>
        <v>3477.1000000000004</v>
      </c>
      <c r="J193" s="54" t="s">
        <v>205</v>
      </c>
    </row>
    <row r="194" spans="1:10" ht="12.75" customHeight="1" x14ac:dyDescent="0.25">
      <c r="A194" s="56" t="s">
        <v>327</v>
      </c>
      <c r="B194" s="62">
        <v>1590</v>
      </c>
      <c r="C194" s="62">
        <v>1670</v>
      </c>
      <c r="D194" s="62">
        <v>1830</v>
      </c>
      <c r="E194" s="62">
        <v>2190</v>
      </c>
      <c r="F194" s="62">
        <v>2620</v>
      </c>
      <c r="G194" s="60">
        <f t="shared" ref="G194:G257" si="9">(F194+(F194*0.15))*1.1</f>
        <v>3314.3</v>
      </c>
      <c r="H194" s="60">
        <f t="shared" ref="H194:H257" si="10">(F194+(F194*0.3))*1.1</f>
        <v>3746.6000000000004</v>
      </c>
      <c r="I194" s="60">
        <f t="shared" ref="I194:I257" si="11">(F194+(F194*0.45))*1.1</f>
        <v>4178.9000000000005</v>
      </c>
      <c r="J194" s="54" t="s">
        <v>205</v>
      </c>
    </row>
    <row r="195" spans="1:10" ht="12.75" customHeight="1" x14ac:dyDescent="0.25">
      <c r="A195" s="56" t="s">
        <v>328</v>
      </c>
      <c r="B195" s="62">
        <v>1190</v>
      </c>
      <c r="C195" s="62">
        <v>1250</v>
      </c>
      <c r="D195" s="62">
        <v>1370</v>
      </c>
      <c r="E195" s="62">
        <v>1640</v>
      </c>
      <c r="F195" s="62">
        <v>1960</v>
      </c>
      <c r="G195" s="60">
        <f t="shared" si="9"/>
        <v>2479.4</v>
      </c>
      <c r="H195" s="60">
        <f t="shared" si="10"/>
        <v>2802.8</v>
      </c>
      <c r="I195" s="60">
        <f t="shared" si="11"/>
        <v>3126.2000000000003</v>
      </c>
      <c r="J195" s="54" t="s">
        <v>205</v>
      </c>
    </row>
    <row r="196" spans="1:10" ht="12.75" customHeight="1" x14ac:dyDescent="0.25">
      <c r="A196" s="56" t="s">
        <v>329</v>
      </c>
      <c r="B196" s="62">
        <v>1480</v>
      </c>
      <c r="C196" s="62">
        <v>1550</v>
      </c>
      <c r="D196" s="62">
        <v>1700</v>
      </c>
      <c r="E196" s="62">
        <v>2040</v>
      </c>
      <c r="F196" s="62">
        <v>2430</v>
      </c>
      <c r="G196" s="60">
        <f t="shared" si="9"/>
        <v>3073.9500000000003</v>
      </c>
      <c r="H196" s="60">
        <f t="shared" si="10"/>
        <v>3474.9</v>
      </c>
      <c r="I196" s="60">
        <f t="shared" si="11"/>
        <v>3875.8500000000004</v>
      </c>
      <c r="J196" s="54" t="s">
        <v>205</v>
      </c>
    </row>
    <row r="197" spans="1:10" ht="12.75" customHeight="1" x14ac:dyDescent="0.25">
      <c r="A197" s="56" t="s">
        <v>330</v>
      </c>
      <c r="B197" s="62">
        <v>1630</v>
      </c>
      <c r="C197" s="62">
        <v>1710</v>
      </c>
      <c r="D197" s="62">
        <v>1870</v>
      </c>
      <c r="E197" s="62">
        <v>2240</v>
      </c>
      <c r="F197" s="62">
        <v>2680</v>
      </c>
      <c r="G197" s="60">
        <f t="shared" si="9"/>
        <v>3390.2000000000003</v>
      </c>
      <c r="H197" s="60">
        <f t="shared" si="10"/>
        <v>3832.4</v>
      </c>
      <c r="I197" s="60">
        <f t="shared" si="11"/>
        <v>4274.6000000000004</v>
      </c>
      <c r="J197" s="54" t="s">
        <v>205</v>
      </c>
    </row>
    <row r="198" spans="1:10" ht="12.75" customHeight="1" x14ac:dyDescent="0.25">
      <c r="A198" s="56" t="s">
        <v>331</v>
      </c>
      <c r="B198" s="62">
        <v>1590</v>
      </c>
      <c r="C198" s="62">
        <v>1670</v>
      </c>
      <c r="D198" s="62">
        <v>1830</v>
      </c>
      <c r="E198" s="62">
        <v>2190</v>
      </c>
      <c r="F198" s="62">
        <v>2620</v>
      </c>
      <c r="G198" s="60">
        <f t="shared" si="9"/>
        <v>3314.3</v>
      </c>
      <c r="H198" s="60">
        <f t="shared" si="10"/>
        <v>3746.6000000000004</v>
      </c>
      <c r="I198" s="60">
        <f t="shared" si="11"/>
        <v>4178.9000000000005</v>
      </c>
      <c r="J198" s="54" t="s">
        <v>205</v>
      </c>
    </row>
    <row r="199" spans="1:10" ht="12.75" customHeight="1" x14ac:dyDescent="0.25">
      <c r="A199" s="56" t="s">
        <v>332</v>
      </c>
      <c r="B199" s="62">
        <v>1590</v>
      </c>
      <c r="C199" s="62">
        <v>1670</v>
      </c>
      <c r="D199" s="62">
        <v>1830</v>
      </c>
      <c r="E199" s="62">
        <v>2190</v>
      </c>
      <c r="F199" s="62">
        <v>2620</v>
      </c>
      <c r="G199" s="60">
        <f t="shared" si="9"/>
        <v>3314.3</v>
      </c>
      <c r="H199" s="60">
        <f t="shared" si="10"/>
        <v>3746.6000000000004</v>
      </c>
      <c r="I199" s="60">
        <f t="shared" si="11"/>
        <v>4178.9000000000005</v>
      </c>
      <c r="J199" s="54" t="s">
        <v>205</v>
      </c>
    </row>
    <row r="200" spans="1:10" ht="12.75" customHeight="1" x14ac:dyDescent="0.25">
      <c r="A200" s="56" t="s">
        <v>333</v>
      </c>
      <c r="B200" s="62">
        <v>1760</v>
      </c>
      <c r="C200" s="62">
        <v>1840</v>
      </c>
      <c r="D200" s="62">
        <v>2020</v>
      </c>
      <c r="E200" s="62">
        <v>2420</v>
      </c>
      <c r="F200" s="62">
        <v>2890</v>
      </c>
      <c r="G200" s="60">
        <f t="shared" si="9"/>
        <v>3655.8500000000004</v>
      </c>
      <c r="H200" s="60">
        <f t="shared" si="10"/>
        <v>4132.7000000000007</v>
      </c>
      <c r="I200" s="60">
        <f t="shared" si="11"/>
        <v>4609.55</v>
      </c>
      <c r="J200" s="54" t="s">
        <v>205</v>
      </c>
    </row>
    <row r="201" spans="1:10" ht="12.75" customHeight="1" x14ac:dyDescent="0.25">
      <c r="A201" s="56" t="s">
        <v>334</v>
      </c>
      <c r="B201" s="62">
        <v>1450</v>
      </c>
      <c r="C201" s="62">
        <v>1520</v>
      </c>
      <c r="D201" s="62">
        <v>1670</v>
      </c>
      <c r="E201" s="62">
        <v>2000</v>
      </c>
      <c r="F201" s="62">
        <v>2390</v>
      </c>
      <c r="G201" s="60">
        <f t="shared" si="9"/>
        <v>3023.3500000000004</v>
      </c>
      <c r="H201" s="60">
        <f t="shared" si="10"/>
        <v>3417.7000000000003</v>
      </c>
      <c r="I201" s="60">
        <f t="shared" si="11"/>
        <v>3812.05</v>
      </c>
      <c r="J201" s="54" t="s">
        <v>205</v>
      </c>
    </row>
    <row r="202" spans="1:10" ht="12.75" customHeight="1" x14ac:dyDescent="0.25">
      <c r="A202" s="56" t="s">
        <v>335</v>
      </c>
      <c r="B202" s="62">
        <v>1600</v>
      </c>
      <c r="C202" s="62">
        <v>1680</v>
      </c>
      <c r="D202" s="62">
        <v>1840</v>
      </c>
      <c r="E202" s="62">
        <v>2210</v>
      </c>
      <c r="F202" s="62">
        <v>2630</v>
      </c>
      <c r="G202" s="60">
        <f t="shared" si="9"/>
        <v>3326.9500000000003</v>
      </c>
      <c r="H202" s="60">
        <f t="shared" si="10"/>
        <v>3760.9</v>
      </c>
      <c r="I202" s="60">
        <f t="shared" si="11"/>
        <v>4194.8500000000004</v>
      </c>
      <c r="J202" s="54" t="s">
        <v>205</v>
      </c>
    </row>
    <row r="203" spans="1:10" ht="12.75" customHeight="1" x14ac:dyDescent="0.25">
      <c r="A203" s="56" t="s">
        <v>336</v>
      </c>
      <c r="B203" s="62">
        <v>1130</v>
      </c>
      <c r="C203" s="62">
        <v>1190</v>
      </c>
      <c r="D203" s="62">
        <v>1300</v>
      </c>
      <c r="E203" s="62">
        <v>1560</v>
      </c>
      <c r="F203" s="62">
        <v>1860</v>
      </c>
      <c r="G203" s="60">
        <f t="shared" si="9"/>
        <v>2352.9</v>
      </c>
      <c r="H203" s="60">
        <f t="shared" si="10"/>
        <v>2659.8</v>
      </c>
      <c r="I203" s="60">
        <f t="shared" si="11"/>
        <v>2966.7000000000003</v>
      </c>
      <c r="J203" s="54" t="s">
        <v>205</v>
      </c>
    </row>
    <row r="204" spans="1:10" ht="12.75" customHeight="1" x14ac:dyDescent="0.25">
      <c r="A204" s="56" t="s">
        <v>337</v>
      </c>
      <c r="B204" s="62">
        <v>1650</v>
      </c>
      <c r="C204" s="62">
        <v>1720</v>
      </c>
      <c r="D204" s="62">
        <v>1890</v>
      </c>
      <c r="E204" s="62">
        <v>2270</v>
      </c>
      <c r="F204" s="62">
        <v>2710</v>
      </c>
      <c r="G204" s="60">
        <f t="shared" si="9"/>
        <v>3428.15</v>
      </c>
      <c r="H204" s="60">
        <f t="shared" si="10"/>
        <v>3875.3</v>
      </c>
      <c r="I204" s="60">
        <f t="shared" si="11"/>
        <v>4322.4500000000007</v>
      </c>
      <c r="J204" s="54" t="s">
        <v>205</v>
      </c>
    </row>
    <row r="205" spans="1:10" ht="12.75" customHeight="1" x14ac:dyDescent="0.25">
      <c r="A205" s="56" t="s">
        <v>338</v>
      </c>
      <c r="B205" s="62">
        <v>2060</v>
      </c>
      <c r="C205" s="62">
        <v>2150</v>
      </c>
      <c r="D205" s="62">
        <v>2360</v>
      </c>
      <c r="E205" s="62">
        <v>2830</v>
      </c>
      <c r="F205" s="62">
        <v>3380</v>
      </c>
      <c r="G205" s="60">
        <f t="shared" si="9"/>
        <v>4275.7000000000007</v>
      </c>
      <c r="H205" s="60">
        <f t="shared" si="10"/>
        <v>4833.4000000000005</v>
      </c>
      <c r="I205" s="60">
        <f t="shared" si="11"/>
        <v>5391.1</v>
      </c>
      <c r="J205" s="54" t="s">
        <v>205</v>
      </c>
    </row>
    <row r="206" spans="1:10" ht="12.75" customHeight="1" x14ac:dyDescent="0.25">
      <c r="A206" s="56" t="s">
        <v>339</v>
      </c>
      <c r="B206" s="62">
        <v>2030</v>
      </c>
      <c r="C206" s="62">
        <v>2130</v>
      </c>
      <c r="D206" s="62">
        <v>2330</v>
      </c>
      <c r="E206" s="62">
        <v>2790</v>
      </c>
      <c r="F206" s="62">
        <v>3340</v>
      </c>
      <c r="G206" s="60">
        <f t="shared" si="9"/>
        <v>4225.1000000000004</v>
      </c>
      <c r="H206" s="60">
        <f t="shared" si="10"/>
        <v>4776.2000000000007</v>
      </c>
      <c r="I206" s="60">
        <f t="shared" si="11"/>
        <v>5327.3</v>
      </c>
      <c r="J206" s="54" t="s">
        <v>205</v>
      </c>
    </row>
    <row r="207" spans="1:10" ht="12.75" customHeight="1" x14ac:dyDescent="0.25">
      <c r="A207" s="56" t="s">
        <v>340</v>
      </c>
      <c r="B207" s="62">
        <v>1640</v>
      </c>
      <c r="C207" s="62">
        <v>1720</v>
      </c>
      <c r="D207" s="62">
        <v>1880</v>
      </c>
      <c r="E207" s="62">
        <v>2250</v>
      </c>
      <c r="F207" s="62">
        <v>2690</v>
      </c>
      <c r="G207" s="60">
        <f t="shared" si="9"/>
        <v>3402.8500000000004</v>
      </c>
      <c r="H207" s="60">
        <f t="shared" si="10"/>
        <v>3846.7000000000003</v>
      </c>
      <c r="I207" s="60">
        <f t="shared" si="11"/>
        <v>4290.55</v>
      </c>
      <c r="J207" s="54" t="s">
        <v>205</v>
      </c>
    </row>
    <row r="208" spans="1:10" ht="12.75" customHeight="1" x14ac:dyDescent="0.25">
      <c r="A208" s="56" t="s">
        <v>341</v>
      </c>
      <c r="B208" s="62">
        <v>1680</v>
      </c>
      <c r="C208" s="62">
        <v>1760</v>
      </c>
      <c r="D208" s="62">
        <v>1930</v>
      </c>
      <c r="E208" s="62">
        <v>2310</v>
      </c>
      <c r="F208" s="62">
        <v>2760</v>
      </c>
      <c r="G208" s="60">
        <f t="shared" si="9"/>
        <v>3491.4</v>
      </c>
      <c r="H208" s="60">
        <f t="shared" si="10"/>
        <v>3946.8</v>
      </c>
      <c r="I208" s="60">
        <f t="shared" si="11"/>
        <v>4402.2000000000007</v>
      </c>
      <c r="J208" s="54" t="s">
        <v>205</v>
      </c>
    </row>
    <row r="209" spans="1:10" ht="12.75" customHeight="1" x14ac:dyDescent="0.25">
      <c r="A209" s="56" t="s">
        <v>342</v>
      </c>
      <c r="B209" s="62">
        <v>2280</v>
      </c>
      <c r="C209" s="62">
        <v>2390</v>
      </c>
      <c r="D209" s="62">
        <v>2620</v>
      </c>
      <c r="E209" s="62">
        <v>3140</v>
      </c>
      <c r="F209" s="62">
        <v>3750</v>
      </c>
      <c r="G209" s="60">
        <f t="shared" si="9"/>
        <v>4743.75</v>
      </c>
      <c r="H209" s="60">
        <f t="shared" si="10"/>
        <v>5362.5</v>
      </c>
      <c r="I209" s="60">
        <f t="shared" si="11"/>
        <v>5981.2500000000009</v>
      </c>
      <c r="J209" s="54" t="s">
        <v>205</v>
      </c>
    </row>
    <row r="210" spans="1:10" ht="12.75" customHeight="1" x14ac:dyDescent="0.25">
      <c r="A210" s="56" t="s">
        <v>343</v>
      </c>
      <c r="B210" s="62">
        <v>2030</v>
      </c>
      <c r="C210" s="62">
        <v>2120</v>
      </c>
      <c r="D210" s="62">
        <v>2330</v>
      </c>
      <c r="E210" s="62">
        <v>2790</v>
      </c>
      <c r="F210" s="62">
        <v>3330</v>
      </c>
      <c r="G210" s="60">
        <f t="shared" si="9"/>
        <v>4212.4500000000007</v>
      </c>
      <c r="H210" s="60">
        <f t="shared" si="10"/>
        <v>4761.9000000000005</v>
      </c>
      <c r="I210" s="60">
        <f t="shared" si="11"/>
        <v>5311.35</v>
      </c>
      <c r="J210" s="54" t="s">
        <v>205</v>
      </c>
    </row>
    <row r="211" spans="1:10" ht="12.75" customHeight="1" x14ac:dyDescent="0.25">
      <c r="A211" s="56" t="s">
        <v>344</v>
      </c>
      <c r="B211" s="62">
        <v>2310</v>
      </c>
      <c r="C211" s="62">
        <v>2420</v>
      </c>
      <c r="D211" s="62">
        <v>2650</v>
      </c>
      <c r="E211" s="62">
        <v>3180</v>
      </c>
      <c r="F211" s="62">
        <v>3790</v>
      </c>
      <c r="G211" s="60">
        <f t="shared" si="9"/>
        <v>4794.3500000000004</v>
      </c>
      <c r="H211" s="60">
        <f t="shared" si="10"/>
        <v>5419.7000000000007</v>
      </c>
      <c r="I211" s="60">
        <f t="shared" si="11"/>
        <v>6045.05</v>
      </c>
      <c r="J211" s="54" t="s">
        <v>205</v>
      </c>
    </row>
    <row r="212" spans="1:10" ht="12.75" customHeight="1" x14ac:dyDescent="0.25">
      <c r="A212" s="56" t="s">
        <v>345</v>
      </c>
      <c r="B212" s="62">
        <v>2050</v>
      </c>
      <c r="C212" s="62">
        <v>2140</v>
      </c>
      <c r="D212" s="62">
        <v>2350</v>
      </c>
      <c r="E212" s="62">
        <v>2820</v>
      </c>
      <c r="F212" s="62">
        <v>3360</v>
      </c>
      <c r="G212" s="60">
        <f t="shared" si="9"/>
        <v>4250.4000000000005</v>
      </c>
      <c r="H212" s="60">
        <f t="shared" si="10"/>
        <v>4804.8</v>
      </c>
      <c r="I212" s="60">
        <f t="shared" si="11"/>
        <v>5359.2000000000007</v>
      </c>
      <c r="J212" s="54" t="s">
        <v>205</v>
      </c>
    </row>
    <row r="213" spans="1:10" ht="12.75" customHeight="1" x14ac:dyDescent="0.25">
      <c r="A213" s="56" t="s">
        <v>346</v>
      </c>
      <c r="B213" s="62">
        <v>1590</v>
      </c>
      <c r="C213" s="62">
        <v>1670</v>
      </c>
      <c r="D213" s="62">
        <v>1830</v>
      </c>
      <c r="E213" s="62">
        <v>2190</v>
      </c>
      <c r="F213" s="62">
        <v>2620</v>
      </c>
      <c r="G213" s="60">
        <f t="shared" si="9"/>
        <v>3314.3</v>
      </c>
      <c r="H213" s="60">
        <f t="shared" si="10"/>
        <v>3746.6000000000004</v>
      </c>
      <c r="I213" s="60">
        <f t="shared" si="11"/>
        <v>4178.9000000000005</v>
      </c>
      <c r="J213" s="54" t="s">
        <v>205</v>
      </c>
    </row>
    <row r="214" spans="1:10" ht="12.75" customHeight="1" x14ac:dyDescent="0.25">
      <c r="A214" s="56" t="s">
        <v>347</v>
      </c>
      <c r="B214" s="62">
        <v>2160</v>
      </c>
      <c r="C214" s="62">
        <v>2260</v>
      </c>
      <c r="D214" s="62">
        <v>2480</v>
      </c>
      <c r="E214" s="62">
        <v>2970</v>
      </c>
      <c r="F214" s="62">
        <v>3550</v>
      </c>
      <c r="G214" s="60">
        <f t="shared" si="9"/>
        <v>4490.75</v>
      </c>
      <c r="H214" s="60">
        <f t="shared" si="10"/>
        <v>5076.5</v>
      </c>
      <c r="I214" s="60">
        <f t="shared" si="11"/>
        <v>5662.2500000000009</v>
      </c>
      <c r="J214" s="54" t="s">
        <v>205</v>
      </c>
    </row>
    <row r="215" spans="1:10" ht="12.75" customHeight="1" x14ac:dyDescent="0.25">
      <c r="A215" s="56" t="s">
        <v>348</v>
      </c>
      <c r="B215" s="62">
        <v>1530</v>
      </c>
      <c r="C215" s="62">
        <v>1610</v>
      </c>
      <c r="D215" s="62">
        <v>1760</v>
      </c>
      <c r="E215" s="62">
        <v>2110</v>
      </c>
      <c r="F215" s="62">
        <v>2520</v>
      </c>
      <c r="G215" s="60">
        <f t="shared" si="9"/>
        <v>3187.8</v>
      </c>
      <c r="H215" s="60">
        <f t="shared" si="10"/>
        <v>3603.6000000000004</v>
      </c>
      <c r="I215" s="60">
        <f t="shared" si="11"/>
        <v>4019.4000000000005</v>
      </c>
      <c r="J215" s="54" t="s">
        <v>205</v>
      </c>
    </row>
    <row r="216" spans="1:10" ht="12.75" customHeight="1" x14ac:dyDescent="0.25">
      <c r="A216" s="56" t="s">
        <v>349</v>
      </c>
      <c r="B216" s="62">
        <v>2010</v>
      </c>
      <c r="C216" s="62">
        <v>2110</v>
      </c>
      <c r="D216" s="62">
        <v>2310</v>
      </c>
      <c r="E216" s="62">
        <v>2770</v>
      </c>
      <c r="F216" s="62">
        <v>3310</v>
      </c>
      <c r="G216" s="60">
        <f t="shared" si="9"/>
        <v>4187.1500000000005</v>
      </c>
      <c r="H216" s="60">
        <f t="shared" si="10"/>
        <v>4733.3</v>
      </c>
      <c r="I216" s="60">
        <f t="shared" si="11"/>
        <v>5279.4500000000007</v>
      </c>
      <c r="J216" s="54" t="s">
        <v>205</v>
      </c>
    </row>
    <row r="217" spans="1:10" ht="12.75" customHeight="1" x14ac:dyDescent="0.25">
      <c r="A217" s="56" t="s">
        <v>350</v>
      </c>
      <c r="B217" s="62">
        <v>1790</v>
      </c>
      <c r="C217" s="62">
        <v>1870</v>
      </c>
      <c r="D217" s="62">
        <v>2050</v>
      </c>
      <c r="E217" s="62">
        <v>2460</v>
      </c>
      <c r="F217" s="62">
        <v>2930</v>
      </c>
      <c r="G217" s="60">
        <f t="shared" si="9"/>
        <v>3706.4500000000003</v>
      </c>
      <c r="H217" s="60">
        <f t="shared" si="10"/>
        <v>4189.9000000000005</v>
      </c>
      <c r="I217" s="60">
        <f t="shared" si="11"/>
        <v>4673.3500000000004</v>
      </c>
      <c r="J217" s="54" t="s">
        <v>205</v>
      </c>
    </row>
    <row r="218" spans="1:10" ht="12.75" customHeight="1" x14ac:dyDescent="0.25">
      <c r="A218" s="56" t="s">
        <v>351</v>
      </c>
      <c r="B218" s="62">
        <v>1980</v>
      </c>
      <c r="C218" s="62">
        <v>2070</v>
      </c>
      <c r="D218" s="62">
        <v>2270</v>
      </c>
      <c r="E218" s="62">
        <v>2720</v>
      </c>
      <c r="F218" s="62">
        <v>3250</v>
      </c>
      <c r="G218" s="60">
        <f t="shared" si="9"/>
        <v>4111.25</v>
      </c>
      <c r="H218" s="60">
        <f t="shared" si="10"/>
        <v>4647.5</v>
      </c>
      <c r="I218" s="60">
        <f t="shared" si="11"/>
        <v>5183.75</v>
      </c>
      <c r="J218" s="54" t="s">
        <v>205</v>
      </c>
    </row>
    <row r="219" spans="1:10" ht="12.75" customHeight="1" x14ac:dyDescent="0.25">
      <c r="A219" s="56" t="s">
        <v>352</v>
      </c>
      <c r="B219" s="62">
        <v>1960</v>
      </c>
      <c r="C219" s="62">
        <v>2050</v>
      </c>
      <c r="D219" s="62">
        <v>2250</v>
      </c>
      <c r="E219" s="62">
        <v>2700</v>
      </c>
      <c r="F219" s="62">
        <v>3220</v>
      </c>
      <c r="G219" s="60">
        <f t="shared" si="9"/>
        <v>4073.3</v>
      </c>
      <c r="H219" s="60">
        <f t="shared" si="10"/>
        <v>4604.6000000000004</v>
      </c>
      <c r="I219" s="60">
        <f t="shared" si="11"/>
        <v>5135.9000000000005</v>
      </c>
      <c r="J219" s="54" t="s">
        <v>205</v>
      </c>
    </row>
    <row r="220" spans="1:10" ht="12.75" customHeight="1" x14ac:dyDescent="0.25">
      <c r="A220" s="56" t="s">
        <v>353</v>
      </c>
      <c r="B220" s="62">
        <v>1590</v>
      </c>
      <c r="C220" s="62">
        <v>1670</v>
      </c>
      <c r="D220" s="62">
        <v>1830</v>
      </c>
      <c r="E220" s="62">
        <v>2190</v>
      </c>
      <c r="F220" s="62">
        <v>2620</v>
      </c>
      <c r="G220" s="60">
        <f t="shared" si="9"/>
        <v>3314.3</v>
      </c>
      <c r="H220" s="60">
        <f t="shared" si="10"/>
        <v>3746.6000000000004</v>
      </c>
      <c r="I220" s="60">
        <f t="shared" si="11"/>
        <v>4178.9000000000005</v>
      </c>
      <c r="J220" s="54" t="s">
        <v>205</v>
      </c>
    </row>
    <row r="221" spans="1:10" ht="12.75" customHeight="1" x14ac:dyDescent="0.25">
      <c r="A221" s="56" t="s">
        <v>354</v>
      </c>
      <c r="B221" s="62">
        <v>1590</v>
      </c>
      <c r="C221" s="62">
        <v>1670</v>
      </c>
      <c r="D221" s="62">
        <v>1830</v>
      </c>
      <c r="E221" s="62">
        <v>2190</v>
      </c>
      <c r="F221" s="62">
        <v>2620</v>
      </c>
      <c r="G221" s="60">
        <f t="shared" si="9"/>
        <v>3314.3</v>
      </c>
      <c r="H221" s="60">
        <f t="shared" si="10"/>
        <v>3746.6000000000004</v>
      </c>
      <c r="I221" s="60">
        <f t="shared" si="11"/>
        <v>4178.9000000000005</v>
      </c>
      <c r="J221" s="54" t="s">
        <v>205</v>
      </c>
    </row>
    <row r="222" spans="1:10" ht="12.75" customHeight="1" x14ac:dyDescent="0.25">
      <c r="A222" s="56" t="s">
        <v>355</v>
      </c>
      <c r="B222" s="62">
        <v>1630</v>
      </c>
      <c r="C222" s="62">
        <v>1710</v>
      </c>
      <c r="D222" s="62">
        <v>1870</v>
      </c>
      <c r="E222" s="62">
        <v>2240</v>
      </c>
      <c r="F222" s="62">
        <v>2680</v>
      </c>
      <c r="G222" s="60">
        <f t="shared" si="9"/>
        <v>3390.2000000000003</v>
      </c>
      <c r="H222" s="60">
        <f t="shared" si="10"/>
        <v>3832.4</v>
      </c>
      <c r="I222" s="60">
        <f t="shared" si="11"/>
        <v>4274.6000000000004</v>
      </c>
      <c r="J222" s="54" t="s">
        <v>205</v>
      </c>
    </row>
    <row r="223" spans="1:10" ht="12.75" customHeight="1" x14ac:dyDescent="0.25">
      <c r="A223" s="56" t="s">
        <v>356</v>
      </c>
      <c r="B223" s="62">
        <v>1590</v>
      </c>
      <c r="C223" s="62">
        <v>1670</v>
      </c>
      <c r="D223" s="62">
        <v>1830</v>
      </c>
      <c r="E223" s="62">
        <v>2190</v>
      </c>
      <c r="F223" s="62">
        <v>2620</v>
      </c>
      <c r="G223" s="60">
        <f t="shared" si="9"/>
        <v>3314.3</v>
      </c>
      <c r="H223" s="60">
        <f t="shared" si="10"/>
        <v>3746.6000000000004</v>
      </c>
      <c r="I223" s="60">
        <f t="shared" si="11"/>
        <v>4178.9000000000005</v>
      </c>
      <c r="J223" s="54" t="s">
        <v>205</v>
      </c>
    </row>
    <row r="224" spans="1:10" ht="12.75" customHeight="1" x14ac:dyDescent="0.25">
      <c r="A224" s="56" t="s">
        <v>357</v>
      </c>
      <c r="B224" s="62">
        <v>1590</v>
      </c>
      <c r="C224" s="62">
        <v>1670</v>
      </c>
      <c r="D224" s="62">
        <v>1830</v>
      </c>
      <c r="E224" s="62">
        <v>2190</v>
      </c>
      <c r="F224" s="62">
        <v>2620</v>
      </c>
      <c r="G224" s="60">
        <f t="shared" si="9"/>
        <v>3314.3</v>
      </c>
      <c r="H224" s="60">
        <f t="shared" si="10"/>
        <v>3746.6000000000004</v>
      </c>
      <c r="I224" s="60">
        <f t="shared" si="11"/>
        <v>4178.9000000000005</v>
      </c>
      <c r="J224" s="54" t="s">
        <v>205</v>
      </c>
    </row>
    <row r="225" spans="1:10" ht="12.75" customHeight="1" x14ac:dyDescent="0.25">
      <c r="A225" s="56" t="s">
        <v>358</v>
      </c>
      <c r="B225" s="62">
        <v>1590</v>
      </c>
      <c r="C225" s="62">
        <v>1670</v>
      </c>
      <c r="D225" s="62">
        <v>1830</v>
      </c>
      <c r="E225" s="62">
        <v>2190</v>
      </c>
      <c r="F225" s="62">
        <v>2620</v>
      </c>
      <c r="G225" s="60">
        <f t="shared" si="9"/>
        <v>3314.3</v>
      </c>
      <c r="H225" s="60">
        <f t="shared" si="10"/>
        <v>3746.6000000000004</v>
      </c>
      <c r="I225" s="60">
        <f t="shared" si="11"/>
        <v>4178.9000000000005</v>
      </c>
      <c r="J225" s="54" t="s">
        <v>205</v>
      </c>
    </row>
    <row r="226" spans="1:10" ht="12.75" customHeight="1" x14ac:dyDescent="0.25">
      <c r="A226" s="56" t="s">
        <v>359</v>
      </c>
      <c r="B226" s="62">
        <v>1590</v>
      </c>
      <c r="C226" s="62">
        <v>1670</v>
      </c>
      <c r="D226" s="62">
        <v>1830</v>
      </c>
      <c r="E226" s="62">
        <v>2190</v>
      </c>
      <c r="F226" s="62">
        <v>2620</v>
      </c>
      <c r="G226" s="60">
        <f t="shared" si="9"/>
        <v>3314.3</v>
      </c>
      <c r="H226" s="60">
        <f t="shared" si="10"/>
        <v>3746.6000000000004</v>
      </c>
      <c r="I226" s="60">
        <f t="shared" si="11"/>
        <v>4178.9000000000005</v>
      </c>
      <c r="J226" s="54" t="s">
        <v>205</v>
      </c>
    </row>
    <row r="227" spans="1:10" ht="12.75" customHeight="1" x14ac:dyDescent="0.25">
      <c r="A227" s="56" t="s">
        <v>360</v>
      </c>
      <c r="B227" s="62">
        <v>1590</v>
      </c>
      <c r="C227" s="62">
        <v>1670</v>
      </c>
      <c r="D227" s="62">
        <v>1830</v>
      </c>
      <c r="E227" s="62">
        <v>2190</v>
      </c>
      <c r="F227" s="62">
        <v>2620</v>
      </c>
      <c r="G227" s="60">
        <f t="shared" si="9"/>
        <v>3314.3</v>
      </c>
      <c r="H227" s="60">
        <f t="shared" si="10"/>
        <v>3746.6000000000004</v>
      </c>
      <c r="I227" s="60">
        <f t="shared" si="11"/>
        <v>4178.9000000000005</v>
      </c>
      <c r="J227" s="54" t="s">
        <v>205</v>
      </c>
    </row>
    <row r="228" spans="1:10" ht="12.75" customHeight="1" x14ac:dyDescent="0.25">
      <c r="A228" s="56" t="s">
        <v>361</v>
      </c>
      <c r="B228" s="62">
        <v>1590</v>
      </c>
      <c r="C228" s="62">
        <v>1670</v>
      </c>
      <c r="D228" s="62">
        <v>1830</v>
      </c>
      <c r="E228" s="62">
        <v>2190</v>
      </c>
      <c r="F228" s="62">
        <v>2620</v>
      </c>
      <c r="G228" s="60">
        <f t="shared" si="9"/>
        <v>3314.3</v>
      </c>
      <c r="H228" s="60">
        <f t="shared" si="10"/>
        <v>3746.6000000000004</v>
      </c>
      <c r="I228" s="60">
        <f t="shared" si="11"/>
        <v>4178.9000000000005</v>
      </c>
      <c r="J228" s="54" t="s">
        <v>205</v>
      </c>
    </row>
    <row r="229" spans="1:10" s="55" customFormat="1" ht="12.75" customHeight="1" x14ac:dyDescent="0.25">
      <c r="A229" s="56" t="s">
        <v>362</v>
      </c>
      <c r="B229" s="62">
        <v>1590</v>
      </c>
      <c r="C229" s="62">
        <v>1670</v>
      </c>
      <c r="D229" s="62">
        <v>1830</v>
      </c>
      <c r="E229" s="62">
        <v>2190</v>
      </c>
      <c r="F229" s="62">
        <v>2620</v>
      </c>
      <c r="G229" s="60">
        <f t="shared" si="9"/>
        <v>3314.3</v>
      </c>
      <c r="H229" s="60">
        <f t="shared" si="10"/>
        <v>3746.6000000000004</v>
      </c>
      <c r="I229" s="60">
        <f t="shared" si="11"/>
        <v>4178.9000000000005</v>
      </c>
      <c r="J229" s="54" t="s">
        <v>205</v>
      </c>
    </row>
    <row r="230" spans="1:10" s="55" customFormat="1" ht="12.75" customHeight="1" x14ac:dyDescent="0.25">
      <c r="A230" s="56" t="s">
        <v>363</v>
      </c>
      <c r="B230" s="62">
        <v>1600</v>
      </c>
      <c r="C230" s="62">
        <v>1660</v>
      </c>
      <c r="D230" s="62">
        <v>1840</v>
      </c>
      <c r="E230" s="62">
        <v>2220</v>
      </c>
      <c r="F230" s="62">
        <v>2670</v>
      </c>
      <c r="G230" s="60">
        <f t="shared" si="9"/>
        <v>3377.55</v>
      </c>
      <c r="H230" s="60">
        <f t="shared" si="10"/>
        <v>3818.1000000000004</v>
      </c>
      <c r="I230" s="60">
        <f t="shared" si="11"/>
        <v>4258.6500000000005</v>
      </c>
      <c r="J230" s="54" t="s">
        <v>205</v>
      </c>
    </row>
    <row r="231" spans="1:10" s="55" customFormat="1" ht="12.75" customHeight="1" x14ac:dyDescent="0.25">
      <c r="A231" s="53" t="s">
        <v>364</v>
      </c>
      <c r="B231" s="61">
        <v>737</v>
      </c>
      <c r="C231" s="61">
        <v>742</v>
      </c>
      <c r="D231" s="61">
        <v>973</v>
      </c>
      <c r="E231" s="61">
        <v>1167</v>
      </c>
      <c r="F231" s="61">
        <v>1288</v>
      </c>
      <c r="G231" s="60">
        <f t="shared" si="9"/>
        <v>1629.3200000000002</v>
      </c>
      <c r="H231" s="60">
        <f t="shared" si="10"/>
        <v>1841.8400000000001</v>
      </c>
      <c r="I231" s="60">
        <f t="shared" si="11"/>
        <v>2054.36</v>
      </c>
      <c r="J231" s="57" t="s">
        <v>147</v>
      </c>
    </row>
    <row r="232" spans="1:10" s="55" customFormat="1" ht="12.75" customHeight="1" x14ac:dyDescent="0.25">
      <c r="A232" s="53" t="s">
        <v>365</v>
      </c>
      <c r="B232" s="61">
        <v>765</v>
      </c>
      <c r="C232" s="61">
        <v>770</v>
      </c>
      <c r="D232" s="61">
        <v>973</v>
      </c>
      <c r="E232" s="61">
        <v>1283</v>
      </c>
      <c r="F232" s="61">
        <v>1288</v>
      </c>
      <c r="G232" s="60">
        <f t="shared" si="9"/>
        <v>1629.3200000000002</v>
      </c>
      <c r="H232" s="60">
        <f t="shared" si="10"/>
        <v>1841.8400000000001</v>
      </c>
      <c r="I232" s="60">
        <f t="shared" si="11"/>
        <v>2054.36</v>
      </c>
      <c r="J232" s="57" t="s">
        <v>147</v>
      </c>
    </row>
    <row r="233" spans="1:10" s="55" customFormat="1" ht="12.75" customHeight="1" x14ac:dyDescent="0.25">
      <c r="A233" s="53" t="s">
        <v>366</v>
      </c>
      <c r="B233" s="61">
        <v>966</v>
      </c>
      <c r="C233" s="61">
        <v>1006</v>
      </c>
      <c r="D233" s="61">
        <v>1129</v>
      </c>
      <c r="E233" s="61">
        <v>1534</v>
      </c>
      <c r="F233" s="61">
        <v>1858</v>
      </c>
      <c r="G233" s="60">
        <f t="shared" si="9"/>
        <v>2350.37</v>
      </c>
      <c r="H233" s="60">
        <f t="shared" si="10"/>
        <v>2656.9400000000005</v>
      </c>
      <c r="I233" s="60">
        <f t="shared" si="11"/>
        <v>2963.51</v>
      </c>
      <c r="J233" s="57" t="s">
        <v>147</v>
      </c>
    </row>
    <row r="234" spans="1:10" ht="12.75" customHeight="1" x14ac:dyDescent="0.25">
      <c r="A234" s="53" t="s">
        <v>29</v>
      </c>
      <c r="B234" s="61">
        <v>1585</v>
      </c>
      <c r="C234" s="61">
        <v>1660</v>
      </c>
      <c r="D234" s="61">
        <v>1820</v>
      </c>
      <c r="E234" s="61">
        <v>2182</v>
      </c>
      <c r="F234" s="61">
        <v>2605</v>
      </c>
      <c r="G234" s="60">
        <f t="shared" si="9"/>
        <v>3295.3250000000003</v>
      </c>
      <c r="H234" s="60">
        <f t="shared" si="10"/>
        <v>3725.15</v>
      </c>
      <c r="I234" s="60">
        <f t="shared" si="11"/>
        <v>4154.9750000000004</v>
      </c>
      <c r="J234" s="57" t="s">
        <v>147</v>
      </c>
    </row>
    <row r="235" spans="1:10" ht="12.75" customHeight="1" x14ac:dyDescent="0.25">
      <c r="A235" s="53" t="s">
        <v>367</v>
      </c>
      <c r="B235" s="60">
        <v>1480</v>
      </c>
      <c r="C235" s="60">
        <v>1550</v>
      </c>
      <c r="D235" s="60">
        <v>1700</v>
      </c>
      <c r="E235" s="60">
        <v>2040</v>
      </c>
      <c r="F235" s="60">
        <v>2430</v>
      </c>
      <c r="G235" s="60">
        <f t="shared" si="9"/>
        <v>3073.9500000000003</v>
      </c>
      <c r="H235" s="60">
        <f t="shared" si="10"/>
        <v>3474.9</v>
      </c>
      <c r="I235" s="60">
        <f t="shared" si="11"/>
        <v>3875.8500000000004</v>
      </c>
      <c r="J235" s="57" t="s">
        <v>147</v>
      </c>
    </row>
    <row r="236" spans="1:10" ht="12.75" customHeight="1" x14ac:dyDescent="0.25">
      <c r="A236" s="53" t="s">
        <v>368</v>
      </c>
      <c r="B236" s="60">
        <v>1450</v>
      </c>
      <c r="C236" s="60">
        <v>1510</v>
      </c>
      <c r="D236" s="60">
        <v>1660</v>
      </c>
      <c r="E236" s="60">
        <v>1990</v>
      </c>
      <c r="F236" s="60">
        <v>2380</v>
      </c>
      <c r="G236" s="60">
        <f t="shared" si="9"/>
        <v>3010.7000000000003</v>
      </c>
      <c r="H236" s="60">
        <f t="shared" si="10"/>
        <v>3403.4</v>
      </c>
      <c r="I236" s="60">
        <f t="shared" si="11"/>
        <v>3796.1000000000004</v>
      </c>
      <c r="J236" s="112" t="s">
        <v>147</v>
      </c>
    </row>
    <row r="237" spans="1:10" s="106" customFormat="1" ht="12.75" customHeight="1" x14ac:dyDescent="0.25">
      <c r="A237" s="53" t="s">
        <v>369</v>
      </c>
      <c r="B237" s="60">
        <v>1290</v>
      </c>
      <c r="C237" s="60">
        <v>1350</v>
      </c>
      <c r="D237" s="60">
        <v>1480</v>
      </c>
      <c r="E237" s="60">
        <v>1770</v>
      </c>
      <c r="F237" s="60">
        <v>2120</v>
      </c>
      <c r="G237" s="60">
        <f t="shared" si="9"/>
        <v>2681.8</v>
      </c>
      <c r="H237" s="60">
        <f t="shared" si="10"/>
        <v>3031.6000000000004</v>
      </c>
      <c r="I237" s="60">
        <f t="shared" si="11"/>
        <v>3381.4</v>
      </c>
      <c r="J237" s="114" t="s">
        <v>147</v>
      </c>
    </row>
    <row r="238" spans="1:10" ht="12.75" customHeight="1" x14ac:dyDescent="0.25">
      <c r="A238" s="53" t="s">
        <v>370</v>
      </c>
      <c r="B238" s="60">
        <v>1560</v>
      </c>
      <c r="C238" s="60">
        <v>1630</v>
      </c>
      <c r="D238" s="60">
        <v>1790</v>
      </c>
      <c r="E238" s="60">
        <v>2150</v>
      </c>
      <c r="F238" s="60">
        <v>2560</v>
      </c>
      <c r="G238" s="60">
        <f t="shared" si="9"/>
        <v>3238.4</v>
      </c>
      <c r="H238" s="60">
        <f t="shared" si="10"/>
        <v>3660.8</v>
      </c>
      <c r="I238" s="60">
        <f t="shared" si="11"/>
        <v>4083.2000000000003</v>
      </c>
      <c r="J238" s="119" t="s">
        <v>147</v>
      </c>
    </row>
    <row r="239" spans="1:10" ht="12.75" customHeight="1" x14ac:dyDescent="0.25">
      <c r="A239" s="53" t="s">
        <v>371</v>
      </c>
      <c r="B239" s="60">
        <v>1450</v>
      </c>
      <c r="C239" s="60">
        <v>1510</v>
      </c>
      <c r="D239" s="60">
        <v>1660</v>
      </c>
      <c r="E239" s="60">
        <v>1990</v>
      </c>
      <c r="F239" s="60">
        <v>2380</v>
      </c>
      <c r="G239" s="60">
        <f t="shared" si="9"/>
        <v>3010.7000000000003</v>
      </c>
      <c r="H239" s="60">
        <f t="shared" si="10"/>
        <v>3403.4</v>
      </c>
      <c r="I239" s="60">
        <f t="shared" si="11"/>
        <v>3796.1000000000004</v>
      </c>
      <c r="J239" s="57" t="s">
        <v>147</v>
      </c>
    </row>
    <row r="240" spans="1:10" ht="12.75" customHeight="1" x14ac:dyDescent="0.25">
      <c r="A240" s="53" t="s">
        <v>372</v>
      </c>
      <c r="B240" s="60">
        <v>1380</v>
      </c>
      <c r="C240" s="60">
        <v>1440</v>
      </c>
      <c r="D240" s="60">
        <v>1580</v>
      </c>
      <c r="E240" s="60">
        <v>1890</v>
      </c>
      <c r="F240" s="60">
        <v>2260</v>
      </c>
      <c r="G240" s="60">
        <f t="shared" si="9"/>
        <v>2858.9</v>
      </c>
      <c r="H240" s="60">
        <f t="shared" si="10"/>
        <v>3231.8</v>
      </c>
      <c r="I240" s="60">
        <f t="shared" si="11"/>
        <v>3604.7000000000003</v>
      </c>
      <c r="J240" s="57" t="s">
        <v>147</v>
      </c>
    </row>
    <row r="241" spans="1:10" ht="12.75" customHeight="1" x14ac:dyDescent="0.25">
      <c r="A241" s="53" t="s">
        <v>373</v>
      </c>
      <c r="B241" s="60">
        <v>1460</v>
      </c>
      <c r="C241" s="60">
        <v>1530</v>
      </c>
      <c r="D241" s="60">
        <v>1680</v>
      </c>
      <c r="E241" s="60">
        <v>2010</v>
      </c>
      <c r="F241" s="60">
        <v>2400</v>
      </c>
      <c r="G241" s="60">
        <f t="shared" si="9"/>
        <v>3036.0000000000005</v>
      </c>
      <c r="H241" s="60">
        <f t="shared" si="10"/>
        <v>3432.0000000000005</v>
      </c>
      <c r="I241" s="60">
        <f t="shared" si="11"/>
        <v>3828.0000000000005</v>
      </c>
      <c r="J241" s="57" t="s">
        <v>147</v>
      </c>
    </row>
    <row r="242" spans="1:10" s="55" customFormat="1" ht="12.75" customHeight="1" x14ac:dyDescent="0.25">
      <c r="A242" s="53" t="s">
        <v>374</v>
      </c>
      <c r="B242" s="60">
        <v>1020</v>
      </c>
      <c r="C242" s="60">
        <v>1070</v>
      </c>
      <c r="D242" s="60">
        <v>1170</v>
      </c>
      <c r="E242" s="60">
        <v>1410</v>
      </c>
      <c r="F242" s="60">
        <v>1710</v>
      </c>
      <c r="G242" s="60">
        <f t="shared" si="9"/>
        <v>2163.15</v>
      </c>
      <c r="H242" s="60">
        <f t="shared" si="10"/>
        <v>2445.3000000000002</v>
      </c>
      <c r="I242" s="60">
        <f t="shared" si="11"/>
        <v>2727.4500000000003</v>
      </c>
      <c r="J242" s="57" t="s">
        <v>147</v>
      </c>
    </row>
    <row r="243" spans="1:10" s="55" customFormat="1" ht="12.75" customHeight="1" x14ac:dyDescent="0.25">
      <c r="A243" s="53" t="s">
        <v>375</v>
      </c>
      <c r="B243" s="61">
        <v>782</v>
      </c>
      <c r="C243" s="61">
        <v>888</v>
      </c>
      <c r="D243" s="61">
        <v>973</v>
      </c>
      <c r="E243" s="61">
        <v>1238</v>
      </c>
      <c r="F243" s="61">
        <v>1340</v>
      </c>
      <c r="G243" s="60">
        <f t="shared" si="9"/>
        <v>1695.1000000000001</v>
      </c>
      <c r="H243" s="60">
        <f t="shared" si="10"/>
        <v>1916.2</v>
      </c>
      <c r="I243" s="60">
        <f t="shared" si="11"/>
        <v>2137.3000000000002</v>
      </c>
      <c r="J243" s="57" t="s">
        <v>147</v>
      </c>
    </row>
    <row r="244" spans="1:10" s="55" customFormat="1" ht="12.75" customHeight="1" x14ac:dyDescent="0.25">
      <c r="A244" s="53" t="s">
        <v>376</v>
      </c>
      <c r="B244" s="61">
        <v>915</v>
      </c>
      <c r="C244" s="61">
        <v>921</v>
      </c>
      <c r="D244" s="61">
        <v>1192</v>
      </c>
      <c r="E244" s="61">
        <v>1583</v>
      </c>
      <c r="F244" s="61">
        <v>1915</v>
      </c>
      <c r="G244" s="60">
        <f t="shared" si="9"/>
        <v>2422.4750000000004</v>
      </c>
      <c r="H244" s="60">
        <f t="shared" si="10"/>
        <v>2738.4500000000003</v>
      </c>
      <c r="I244" s="60">
        <f t="shared" si="11"/>
        <v>3054.4250000000002</v>
      </c>
      <c r="J244" s="57" t="s">
        <v>147</v>
      </c>
    </row>
    <row r="245" spans="1:10" s="55" customFormat="1" ht="12.75" customHeight="1" x14ac:dyDescent="0.25">
      <c r="A245" s="53" t="s">
        <v>377</v>
      </c>
      <c r="B245" s="61">
        <v>1455</v>
      </c>
      <c r="C245" s="61">
        <v>1533</v>
      </c>
      <c r="D245" s="61">
        <v>1680</v>
      </c>
      <c r="E245" s="61">
        <v>2235</v>
      </c>
      <c r="F245" s="61">
        <v>2547</v>
      </c>
      <c r="G245" s="60">
        <f t="shared" si="9"/>
        <v>3221.9550000000004</v>
      </c>
      <c r="H245" s="60">
        <f t="shared" si="10"/>
        <v>3642.21</v>
      </c>
      <c r="I245" s="60">
        <f t="shared" si="11"/>
        <v>4062.4650000000006</v>
      </c>
      <c r="J245" s="57" t="s">
        <v>147</v>
      </c>
    </row>
    <row r="246" spans="1:10" s="55" customFormat="1" ht="12.75" customHeight="1" x14ac:dyDescent="0.25">
      <c r="A246" s="53" t="s">
        <v>378</v>
      </c>
      <c r="B246" s="61">
        <v>831</v>
      </c>
      <c r="C246" s="61">
        <v>836</v>
      </c>
      <c r="D246" s="61">
        <v>1074</v>
      </c>
      <c r="E246" s="61">
        <v>1288</v>
      </c>
      <c r="F246" s="61">
        <v>1422</v>
      </c>
      <c r="G246" s="60">
        <f t="shared" si="9"/>
        <v>1798.8300000000002</v>
      </c>
      <c r="H246" s="60">
        <f t="shared" si="10"/>
        <v>2033.46</v>
      </c>
      <c r="I246" s="60">
        <f t="shared" si="11"/>
        <v>2268.09</v>
      </c>
      <c r="J246" s="57" t="s">
        <v>147</v>
      </c>
    </row>
    <row r="247" spans="1:10" s="55" customFormat="1" ht="12.75" customHeight="1" x14ac:dyDescent="0.25">
      <c r="A247" s="53" t="s">
        <v>379</v>
      </c>
      <c r="B247" s="61">
        <v>828</v>
      </c>
      <c r="C247" s="61">
        <v>888</v>
      </c>
      <c r="D247" s="61">
        <v>973</v>
      </c>
      <c r="E247" s="61">
        <v>1239</v>
      </c>
      <c r="F247" s="61">
        <v>1632</v>
      </c>
      <c r="G247" s="60">
        <f t="shared" si="9"/>
        <v>2064.48</v>
      </c>
      <c r="H247" s="60">
        <f t="shared" si="10"/>
        <v>2333.7600000000002</v>
      </c>
      <c r="I247" s="60">
        <f t="shared" si="11"/>
        <v>2603.0400000000004</v>
      </c>
      <c r="J247" s="57" t="s">
        <v>147</v>
      </c>
    </row>
    <row r="248" spans="1:10" s="55" customFormat="1" ht="12.75" customHeight="1" x14ac:dyDescent="0.25">
      <c r="A248" s="53" t="s">
        <v>380</v>
      </c>
      <c r="B248" s="61">
        <v>737</v>
      </c>
      <c r="C248" s="61">
        <v>742</v>
      </c>
      <c r="D248" s="61">
        <v>973</v>
      </c>
      <c r="E248" s="61">
        <v>1167</v>
      </c>
      <c r="F248" s="61">
        <v>1288</v>
      </c>
      <c r="G248" s="60">
        <f t="shared" si="9"/>
        <v>1629.3200000000002</v>
      </c>
      <c r="H248" s="60">
        <f t="shared" si="10"/>
        <v>1841.8400000000001</v>
      </c>
      <c r="I248" s="60">
        <f t="shared" si="11"/>
        <v>2054.36</v>
      </c>
      <c r="J248" s="57" t="s">
        <v>147</v>
      </c>
    </row>
    <row r="249" spans="1:10" s="55" customFormat="1" ht="12.75" customHeight="1" x14ac:dyDescent="0.25">
      <c r="A249" s="53" t="s">
        <v>381</v>
      </c>
      <c r="B249" s="61">
        <v>737</v>
      </c>
      <c r="C249" s="61">
        <v>742</v>
      </c>
      <c r="D249" s="61">
        <v>973</v>
      </c>
      <c r="E249" s="61">
        <v>1323</v>
      </c>
      <c r="F249" s="61">
        <v>1328</v>
      </c>
      <c r="G249" s="60">
        <f t="shared" si="9"/>
        <v>1679.92</v>
      </c>
      <c r="H249" s="60">
        <f t="shared" si="10"/>
        <v>1899.0400000000002</v>
      </c>
      <c r="I249" s="60">
        <f t="shared" si="11"/>
        <v>2118.16</v>
      </c>
      <c r="J249" s="57" t="s">
        <v>147</v>
      </c>
    </row>
    <row r="250" spans="1:10" ht="12.75" customHeight="1" x14ac:dyDescent="0.25">
      <c r="A250" s="53" t="s">
        <v>9</v>
      </c>
      <c r="B250" s="61">
        <v>1585</v>
      </c>
      <c r="C250" s="61">
        <v>1660</v>
      </c>
      <c r="D250" s="61">
        <v>1820</v>
      </c>
      <c r="E250" s="61">
        <v>2182</v>
      </c>
      <c r="F250" s="61">
        <v>2605</v>
      </c>
      <c r="G250" s="60">
        <f t="shared" si="9"/>
        <v>3295.3250000000003</v>
      </c>
      <c r="H250" s="60">
        <f t="shared" si="10"/>
        <v>3725.15</v>
      </c>
      <c r="I250" s="60">
        <f t="shared" si="11"/>
        <v>4154.9750000000004</v>
      </c>
      <c r="J250" s="57" t="s">
        <v>147</v>
      </c>
    </row>
    <row r="251" spans="1:10" ht="12.75" customHeight="1" x14ac:dyDescent="0.25">
      <c r="A251" s="53" t="s">
        <v>382</v>
      </c>
      <c r="B251" s="60">
        <v>1350</v>
      </c>
      <c r="C251" s="60">
        <v>1410</v>
      </c>
      <c r="D251" s="60">
        <v>1550</v>
      </c>
      <c r="E251" s="60">
        <v>1860</v>
      </c>
      <c r="F251" s="60">
        <v>2220</v>
      </c>
      <c r="G251" s="60">
        <f t="shared" si="9"/>
        <v>2808.3</v>
      </c>
      <c r="H251" s="60">
        <f t="shared" si="10"/>
        <v>3174.6000000000004</v>
      </c>
      <c r="I251" s="60">
        <f t="shared" si="11"/>
        <v>3540.9</v>
      </c>
      <c r="J251" s="57" t="s">
        <v>147</v>
      </c>
    </row>
    <row r="252" spans="1:10" ht="12.75" customHeight="1" x14ac:dyDescent="0.25">
      <c r="A252" s="53" t="s">
        <v>383</v>
      </c>
      <c r="B252" s="60">
        <v>1630</v>
      </c>
      <c r="C252" s="60">
        <v>1710</v>
      </c>
      <c r="D252" s="60">
        <v>1870</v>
      </c>
      <c r="E252" s="60">
        <v>2240</v>
      </c>
      <c r="F252" s="60">
        <v>2680</v>
      </c>
      <c r="G252" s="60">
        <f t="shared" si="9"/>
        <v>3390.2000000000003</v>
      </c>
      <c r="H252" s="60">
        <f t="shared" si="10"/>
        <v>3832.4</v>
      </c>
      <c r="I252" s="60">
        <f t="shared" si="11"/>
        <v>4274.6000000000004</v>
      </c>
      <c r="J252" s="57" t="s">
        <v>147</v>
      </c>
    </row>
    <row r="253" spans="1:10" ht="12.75" customHeight="1" x14ac:dyDescent="0.25">
      <c r="A253" s="53" t="s">
        <v>384</v>
      </c>
      <c r="B253" s="60">
        <v>1790</v>
      </c>
      <c r="C253" s="60">
        <v>1880</v>
      </c>
      <c r="D253" s="60">
        <v>2060</v>
      </c>
      <c r="E253" s="60">
        <v>2470</v>
      </c>
      <c r="F253" s="60">
        <v>2950</v>
      </c>
      <c r="G253" s="60">
        <f t="shared" si="9"/>
        <v>3731.7500000000005</v>
      </c>
      <c r="H253" s="60">
        <f t="shared" si="10"/>
        <v>4218.5</v>
      </c>
      <c r="I253" s="60">
        <f t="shared" si="11"/>
        <v>4705.25</v>
      </c>
      <c r="J253" s="57" t="s">
        <v>147</v>
      </c>
    </row>
    <row r="254" spans="1:10" ht="12.75" customHeight="1" x14ac:dyDescent="0.25">
      <c r="A254" s="53" t="s">
        <v>385</v>
      </c>
      <c r="B254" s="60">
        <v>1990</v>
      </c>
      <c r="C254" s="60">
        <v>2080</v>
      </c>
      <c r="D254" s="60">
        <v>2280</v>
      </c>
      <c r="E254" s="60">
        <v>2730</v>
      </c>
      <c r="F254" s="60">
        <v>3260</v>
      </c>
      <c r="G254" s="60">
        <f t="shared" si="9"/>
        <v>4123.9000000000005</v>
      </c>
      <c r="H254" s="60">
        <f t="shared" si="10"/>
        <v>4661.8</v>
      </c>
      <c r="I254" s="60">
        <f t="shared" si="11"/>
        <v>5199.7000000000007</v>
      </c>
      <c r="J254" s="57" t="s">
        <v>147</v>
      </c>
    </row>
    <row r="255" spans="1:10" s="55" customFormat="1" ht="12.75" customHeight="1" x14ac:dyDescent="0.25">
      <c r="A255" s="53" t="s">
        <v>386</v>
      </c>
      <c r="B255" s="60">
        <v>1140</v>
      </c>
      <c r="C255" s="60">
        <v>1200</v>
      </c>
      <c r="D255" s="60">
        <v>1310</v>
      </c>
      <c r="E255" s="60">
        <v>1570</v>
      </c>
      <c r="F255" s="60">
        <v>1880</v>
      </c>
      <c r="G255" s="60">
        <f t="shared" si="9"/>
        <v>2378.2000000000003</v>
      </c>
      <c r="H255" s="60">
        <f t="shared" si="10"/>
        <v>2688.4</v>
      </c>
      <c r="I255" s="60">
        <f t="shared" si="11"/>
        <v>2998.6000000000004</v>
      </c>
      <c r="J255" s="57" t="s">
        <v>147</v>
      </c>
    </row>
    <row r="256" spans="1:10" s="55" customFormat="1" ht="12.75" customHeight="1" x14ac:dyDescent="0.25">
      <c r="A256" s="53" t="s">
        <v>387</v>
      </c>
      <c r="B256" s="61">
        <v>822</v>
      </c>
      <c r="C256" s="61">
        <v>923</v>
      </c>
      <c r="D256" s="61">
        <v>1192</v>
      </c>
      <c r="E256" s="61">
        <v>1541</v>
      </c>
      <c r="F256" s="61">
        <v>1626</v>
      </c>
      <c r="G256" s="60">
        <f t="shared" si="9"/>
        <v>2056.8900000000003</v>
      </c>
      <c r="H256" s="60">
        <f t="shared" si="10"/>
        <v>2325.1800000000003</v>
      </c>
      <c r="I256" s="60">
        <f t="shared" si="11"/>
        <v>2593.4699999999998</v>
      </c>
      <c r="J256" s="57" t="s">
        <v>147</v>
      </c>
    </row>
    <row r="257" spans="1:10" ht="12.75" customHeight="1" x14ac:dyDescent="0.25">
      <c r="A257" s="53" t="s">
        <v>16</v>
      </c>
      <c r="B257" s="61">
        <v>1585</v>
      </c>
      <c r="C257" s="61">
        <v>1660</v>
      </c>
      <c r="D257" s="61">
        <v>1820</v>
      </c>
      <c r="E257" s="61">
        <v>2182</v>
      </c>
      <c r="F257" s="61">
        <v>2605</v>
      </c>
      <c r="G257" s="60">
        <f t="shared" si="9"/>
        <v>3295.3250000000003</v>
      </c>
      <c r="H257" s="60">
        <f t="shared" si="10"/>
        <v>3725.15</v>
      </c>
      <c r="I257" s="60">
        <f t="shared" si="11"/>
        <v>4154.9750000000004</v>
      </c>
      <c r="J257" s="57" t="s">
        <v>147</v>
      </c>
    </row>
    <row r="258" spans="1:10" ht="12.75" customHeight="1" x14ac:dyDescent="0.25">
      <c r="A258" s="53" t="s">
        <v>388</v>
      </c>
      <c r="B258" s="61">
        <v>1990</v>
      </c>
      <c r="C258" s="61">
        <v>2080</v>
      </c>
      <c r="D258" s="61">
        <v>2280</v>
      </c>
      <c r="E258" s="61">
        <v>2730</v>
      </c>
      <c r="F258" s="61">
        <v>3260</v>
      </c>
      <c r="G258" s="60">
        <f t="shared" ref="G258:G321" si="12">(F258+(F258*0.15))*1.1</f>
        <v>4123.9000000000005</v>
      </c>
      <c r="H258" s="60">
        <f t="shared" ref="H258:H321" si="13">(F258+(F258*0.3))*1.1</f>
        <v>4661.8</v>
      </c>
      <c r="I258" s="60">
        <f t="shared" ref="I258:I321" si="14">(F258+(F258*0.45))*1.1</f>
        <v>5199.7000000000007</v>
      </c>
      <c r="J258" s="57" t="s">
        <v>147</v>
      </c>
    </row>
    <row r="259" spans="1:10" ht="12.75" customHeight="1" x14ac:dyDescent="0.25">
      <c r="A259" s="53" t="s">
        <v>389</v>
      </c>
      <c r="B259" s="61">
        <v>2040</v>
      </c>
      <c r="C259" s="61">
        <v>2130</v>
      </c>
      <c r="D259" s="61">
        <v>2340</v>
      </c>
      <c r="E259" s="61">
        <v>2810</v>
      </c>
      <c r="F259" s="61">
        <v>3350</v>
      </c>
      <c r="G259" s="60">
        <f t="shared" si="12"/>
        <v>4237.75</v>
      </c>
      <c r="H259" s="60">
        <f t="shared" si="13"/>
        <v>4790.5</v>
      </c>
      <c r="I259" s="60">
        <f t="shared" si="14"/>
        <v>5343.25</v>
      </c>
      <c r="J259" s="57" t="s">
        <v>147</v>
      </c>
    </row>
    <row r="260" spans="1:10" ht="12.75" customHeight="1" x14ac:dyDescent="0.25">
      <c r="A260" s="53" t="s">
        <v>390</v>
      </c>
      <c r="B260" s="61">
        <v>1880</v>
      </c>
      <c r="C260" s="61">
        <v>1970</v>
      </c>
      <c r="D260" s="61">
        <v>2160</v>
      </c>
      <c r="E260" s="61">
        <v>2590</v>
      </c>
      <c r="F260" s="61">
        <v>3090</v>
      </c>
      <c r="G260" s="60">
        <f t="shared" si="12"/>
        <v>3908.8500000000004</v>
      </c>
      <c r="H260" s="60">
        <f t="shared" si="13"/>
        <v>4418.7000000000007</v>
      </c>
      <c r="I260" s="60">
        <f t="shared" si="14"/>
        <v>4928.55</v>
      </c>
      <c r="J260" s="57" t="s">
        <v>147</v>
      </c>
    </row>
    <row r="261" spans="1:10" ht="12.75" customHeight="1" x14ac:dyDescent="0.25">
      <c r="A261" s="53" t="s">
        <v>391</v>
      </c>
      <c r="B261" s="61">
        <v>1870</v>
      </c>
      <c r="C261" s="61">
        <v>1960</v>
      </c>
      <c r="D261" s="61">
        <v>2150</v>
      </c>
      <c r="E261" s="61">
        <v>2580</v>
      </c>
      <c r="F261" s="61">
        <v>3080</v>
      </c>
      <c r="G261" s="60">
        <f t="shared" si="12"/>
        <v>3896.2000000000003</v>
      </c>
      <c r="H261" s="60">
        <f t="shared" si="13"/>
        <v>4404.4000000000005</v>
      </c>
      <c r="I261" s="60">
        <f t="shared" si="14"/>
        <v>4912.6000000000004</v>
      </c>
      <c r="J261" s="57" t="s">
        <v>147</v>
      </c>
    </row>
    <row r="262" spans="1:10" s="55" customFormat="1" ht="12.75" customHeight="1" x14ac:dyDescent="0.25">
      <c r="A262" s="53" t="s">
        <v>392</v>
      </c>
      <c r="B262" s="60">
        <v>1230</v>
      </c>
      <c r="C262" s="60">
        <v>1390</v>
      </c>
      <c r="D262" s="60">
        <v>1530</v>
      </c>
      <c r="E262" s="60">
        <v>1850</v>
      </c>
      <c r="F262" s="60">
        <v>2160</v>
      </c>
      <c r="G262" s="60">
        <f t="shared" si="12"/>
        <v>2732.4</v>
      </c>
      <c r="H262" s="60">
        <f t="shared" si="13"/>
        <v>3088.8</v>
      </c>
      <c r="I262" s="60">
        <f t="shared" si="14"/>
        <v>3445.2000000000003</v>
      </c>
      <c r="J262" s="57" t="s">
        <v>147</v>
      </c>
    </row>
    <row r="263" spans="1:10" s="55" customFormat="1" ht="12.75" customHeight="1" x14ac:dyDescent="0.25">
      <c r="A263" s="53" t="s">
        <v>393</v>
      </c>
      <c r="B263" s="61">
        <v>770</v>
      </c>
      <c r="C263" s="61">
        <v>775</v>
      </c>
      <c r="D263" s="61">
        <v>1017</v>
      </c>
      <c r="E263" s="61">
        <v>1219</v>
      </c>
      <c r="F263" s="61">
        <v>1458</v>
      </c>
      <c r="G263" s="60">
        <f t="shared" si="12"/>
        <v>1844.3700000000001</v>
      </c>
      <c r="H263" s="60">
        <f t="shared" si="13"/>
        <v>2084.94</v>
      </c>
      <c r="I263" s="60">
        <f t="shared" si="14"/>
        <v>2325.5100000000002</v>
      </c>
      <c r="J263" s="57" t="s">
        <v>147</v>
      </c>
    </row>
    <row r="264" spans="1:10" ht="12.75" customHeight="1" x14ac:dyDescent="0.25">
      <c r="A264" s="53" t="s">
        <v>23</v>
      </c>
      <c r="B264" s="61">
        <v>1585</v>
      </c>
      <c r="C264" s="61">
        <v>1660</v>
      </c>
      <c r="D264" s="61">
        <v>1820</v>
      </c>
      <c r="E264" s="61">
        <v>2182</v>
      </c>
      <c r="F264" s="61">
        <v>2605</v>
      </c>
      <c r="G264" s="60">
        <f t="shared" si="12"/>
        <v>3295.3250000000003</v>
      </c>
      <c r="H264" s="60">
        <f t="shared" si="13"/>
        <v>3725.15</v>
      </c>
      <c r="I264" s="60">
        <f t="shared" si="14"/>
        <v>4154.9750000000004</v>
      </c>
      <c r="J264" s="57" t="s">
        <v>147</v>
      </c>
    </row>
    <row r="265" spans="1:10" ht="12.75" customHeight="1" x14ac:dyDescent="0.25">
      <c r="A265" s="53" t="s">
        <v>394</v>
      </c>
      <c r="B265" s="60">
        <v>1840</v>
      </c>
      <c r="C265" s="60">
        <v>1920</v>
      </c>
      <c r="D265" s="60">
        <v>2110</v>
      </c>
      <c r="E265" s="60">
        <v>2530</v>
      </c>
      <c r="F265" s="60">
        <v>3020</v>
      </c>
      <c r="G265" s="60">
        <f t="shared" si="12"/>
        <v>3820.3</v>
      </c>
      <c r="H265" s="60">
        <f t="shared" si="13"/>
        <v>4318.6000000000004</v>
      </c>
      <c r="I265" s="60">
        <f t="shared" si="14"/>
        <v>4816.9000000000005</v>
      </c>
      <c r="J265" s="57" t="s">
        <v>147</v>
      </c>
    </row>
    <row r="266" spans="1:10" ht="12.75" customHeight="1" x14ac:dyDescent="0.25">
      <c r="A266" s="53" t="s">
        <v>395</v>
      </c>
      <c r="B266" s="60">
        <v>1980</v>
      </c>
      <c r="C266" s="60">
        <v>2070</v>
      </c>
      <c r="D266" s="60">
        <v>2270</v>
      </c>
      <c r="E266" s="60">
        <v>2720</v>
      </c>
      <c r="F266" s="60">
        <v>3250</v>
      </c>
      <c r="G266" s="60">
        <f t="shared" si="12"/>
        <v>4111.25</v>
      </c>
      <c r="H266" s="60">
        <f t="shared" si="13"/>
        <v>4647.5</v>
      </c>
      <c r="I266" s="60">
        <f t="shared" si="14"/>
        <v>5183.75</v>
      </c>
      <c r="J266" s="57" t="s">
        <v>147</v>
      </c>
    </row>
    <row r="267" spans="1:10" ht="12.75" customHeight="1" x14ac:dyDescent="0.25">
      <c r="A267" s="53" t="s">
        <v>396</v>
      </c>
      <c r="B267" s="60">
        <v>2060</v>
      </c>
      <c r="C267" s="60">
        <v>2150</v>
      </c>
      <c r="D267" s="60">
        <v>2360</v>
      </c>
      <c r="E267" s="60">
        <v>2830</v>
      </c>
      <c r="F267" s="60">
        <v>3380</v>
      </c>
      <c r="G267" s="60">
        <f t="shared" si="12"/>
        <v>4275.7000000000007</v>
      </c>
      <c r="H267" s="60">
        <f t="shared" si="13"/>
        <v>4833.4000000000005</v>
      </c>
      <c r="I267" s="60">
        <f t="shared" si="14"/>
        <v>5391.1</v>
      </c>
      <c r="J267" s="57" t="s">
        <v>147</v>
      </c>
    </row>
    <row r="268" spans="1:10" ht="12.75" customHeight="1" x14ac:dyDescent="0.25">
      <c r="A268" s="53" t="s">
        <v>397</v>
      </c>
      <c r="B268" s="60">
        <v>2000</v>
      </c>
      <c r="C268" s="60">
        <v>2100</v>
      </c>
      <c r="D268" s="60">
        <v>2300</v>
      </c>
      <c r="E268" s="60">
        <v>2760</v>
      </c>
      <c r="F268" s="60">
        <v>3290</v>
      </c>
      <c r="G268" s="60">
        <f t="shared" si="12"/>
        <v>4161.8500000000004</v>
      </c>
      <c r="H268" s="60">
        <f t="shared" si="13"/>
        <v>4704.7000000000007</v>
      </c>
      <c r="I268" s="60">
        <f t="shared" si="14"/>
        <v>5247.55</v>
      </c>
      <c r="J268" s="57" t="s">
        <v>147</v>
      </c>
    </row>
    <row r="269" spans="1:10" ht="12.75" customHeight="1" x14ac:dyDescent="0.25">
      <c r="A269" s="53" t="s">
        <v>398</v>
      </c>
      <c r="B269" s="60">
        <v>1670</v>
      </c>
      <c r="C269" s="60">
        <v>1750</v>
      </c>
      <c r="D269" s="60">
        <v>1920</v>
      </c>
      <c r="E269" s="60">
        <v>2300</v>
      </c>
      <c r="F269" s="60">
        <v>2750</v>
      </c>
      <c r="G269" s="60">
        <f t="shared" si="12"/>
        <v>3478.7500000000005</v>
      </c>
      <c r="H269" s="60">
        <f t="shared" si="13"/>
        <v>3932.5000000000005</v>
      </c>
      <c r="I269" s="60">
        <f t="shared" si="14"/>
        <v>4386.25</v>
      </c>
      <c r="J269" s="57" t="s">
        <v>147</v>
      </c>
    </row>
    <row r="270" spans="1:10" ht="12.75" customHeight="1" x14ac:dyDescent="0.25">
      <c r="A270" s="53" t="s">
        <v>399</v>
      </c>
      <c r="B270" s="60">
        <v>1990</v>
      </c>
      <c r="C270" s="60">
        <v>2080</v>
      </c>
      <c r="D270" s="60">
        <v>2280</v>
      </c>
      <c r="E270" s="60">
        <v>2730</v>
      </c>
      <c r="F270" s="60">
        <v>3260</v>
      </c>
      <c r="G270" s="60">
        <f t="shared" si="12"/>
        <v>4123.9000000000005</v>
      </c>
      <c r="H270" s="60">
        <f t="shared" si="13"/>
        <v>4661.8</v>
      </c>
      <c r="I270" s="60">
        <f t="shared" si="14"/>
        <v>5199.7000000000007</v>
      </c>
      <c r="J270" s="54" t="s">
        <v>205</v>
      </c>
    </row>
    <row r="271" spans="1:10" ht="12.75" customHeight="1" x14ac:dyDescent="0.25">
      <c r="A271" s="53" t="s">
        <v>400</v>
      </c>
      <c r="B271" s="60">
        <v>1870</v>
      </c>
      <c r="C271" s="60">
        <v>1960</v>
      </c>
      <c r="D271" s="60">
        <v>2150</v>
      </c>
      <c r="E271" s="60">
        <v>2580</v>
      </c>
      <c r="F271" s="60">
        <v>3080</v>
      </c>
      <c r="G271" s="60">
        <f t="shared" si="12"/>
        <v>3896.2000000000003</v>
      </c>
      <c r="H271" s="60">
        <f t="shared" si="13"/>
        <v>4404.4000000000005</v>
      </c>
      <c r="I271" s="60">
        <f t="shared" si="14"/>
        <v>4912.6000000000004</v>
      </c>
      <c r="J271" s="54" t="s">
        <v>147</v>
      </c>
    </row>
    <row r="272" spans="1:10" ht="12.75" customHeight="1" x14ac:dyDescent="0.25">
      <c r="A272" s="53" t="s">
        <v>401</v>
      </c>
      <c r="B272" s="60">
        <v>1670</v>
      </c>
      <c r="C272" s="60">
        <v>1750</v>
      </c>
      <c r="D272" s="60">
        <v>1920</v>
      </c>
      <c r="E272" s="60">
        <v>2300</v>
      </c>
      <c r="F272" s="60">
        <v>2760</v>
      </c>
      <c r="G272" s="60">
        <f t="shared" si="12"/>
        <v>3491.4</v>
      </c>
      <c r="H272" s="60">
        <f t="shared" si="13"/>
        <v>3946.8</v>
      </c>
      <c r="I272" s="60">
        <f t="shared" si="14"/>
        <v>4402.2000000000007</v>
      </c>
      <c r="J272" s="54" t="s">
        <v>147</v>
      </c>
    </row>
    <row r="273" spans="1:10" ht="12.75" customHeight="1" x14ac:dyDescent="0.25">
      <c r="A273" s="53" t="s">
        <v>402</v>
      </c>
      <c r="B273" s="60">
        <v>1670</v>
      </c>
      <c r="C273" s="60">
        <v>1750</v>
      </c>
      <c r="D273" s="60">
        <v>1920</v>
      </c>
      <c r="E273" s="60">
        <v>2300</v>
      </c>
      <c r="F273" s="60">
        <v>2750</v>
      </c>
      <c r="G273" s="60">
        <f t="shared" si="12"/>
        <v>3478.7500000000005</v>
      </c>
      <c r="H273" s="60">
        <f t="shared" si="13"/>
        <v>3932.5000000000005</v>
      </c>
      <c r="I273" s="60">
        <f t="shared" si="14"/>
        <v>4386.25</v>
      </c>
      <c r="J273" s="54" t="s">
        <v>147</v>
      </c>
    </row>
    <row r="274" spans="1:10" ht="12.75" customHeight="1" x14ac:dyDescent="0.25">
      <c r="A274" s="53" t="s">
        <v>403</v>
      </c>
      <c r="B274" s="60">
        <v>1810</v>
      </c>
      <c r="C274" s="60">
        <v>1900</v>
      </c>
      <c r="D274" s="60">
        <v>2080</v>
      </c>
      <c r="E274" s="60">
        <v>2490</v>
      </c>
      <c r="F274" s="60">
        <v>2980</v>
      </c>
      <c r="G274" s="60">
        <f t="shared" si="12"/>
        <v>3769.7000000000003</v>
      </c>
      <c r="H274" s="60">
        <f t="shared" si="13"/>
        <v>4261.4000000000005</v>
      </c>
      <c r="I274" s="60">
        <f t="shared" si="14"/>
        <v>4753.1000000000004</v>
      </c>
      <c r="J274" s="54" t="s">
        <v>205</v>
      </c>
    </row>
    <row r="275" spans="1:10" ht="12.75" customHeight="1" x14ac:dyDescent="0.25">
      <c r="A275" s="53" t="s">
        <v>404</v>
      </c>
      <c r="B275" s="60">
        <v>1890</v>
      </c>
      <c r="C275" s="60">
        <v>1980</v>
      </c>
      <c r="D275" s="60">
        <v>2170</v>
      </c>
      <c r="E275" s="60">
        <v>2600</v>
      </c>
      <c r="F275" s="60">
        <v>3110</v>
      </c>
      <c r="G275" s="60">
        <f t="shared" si="12"/>
        <v>3934.15</v>
      </c>
      <c r="H275" s="60">
        <f t="shared" si="13"/>
        <v>4447.3</v>
      </c>
      <c r="I275" s="60">
        <f t="shared" si="14"/>
        <v>4960.4500000000007</v>
      </c>
      <c r="J275" s="54" t="s">
        <v>205</v>
      </c>
    </row>
    <row r="276" spans="1:10" ht="12.75" customHeight="1" x14ac:dyDescent="0.25">
      <c r="A276" s="53" t="s">
        <v>405</v>
      </c>
      <c r="B276" s="60">
        <v>1780</v>
      </c>
      <c r="C276" s="60">
        <v>1860</v>
      </c>
      <c r="D276" s="60">
        <v>2040</v>
      </c>
      <c r="E276" s="60">
        <v>2450</v>
      </c>
      <c r="F276" s="60">
        <v>2920</v>
      </c>
      <c r="G276" s="60">
        <f t="shared" si="12"/>
        <v>3693.8</v>
      </c>
      <c r="H276" s="60">
        <f t="shared" si="13"/>
        <v>4175.6000000000004</v>
      </c>
      <c r="I276" s="60">
        <f t="shared" si="14"/>
        <v>4657.4000000000005</v>
      </c>
      <c r="J276" s="54" t="s">
        <v>147</v>
      </c>
    </row>
    <row r="277" spans="1:10" ht="12.75" customHeight="1" x14ac:dyDescent="0.25">
      <c r="A277" s="53" t="s">
        <v>406</v>
      </c>
      <c r="B277" s="60">
        <v>1230</v>
      </c>
      <c r="C277" s="60">
        <v>1290</v>
      </c>
      <c r="D277" s="60">
        <v>1410</v>
      </c>
      <c r="E277" s="60">
        <v>1690</v>
      </c>
      <c r="F277" s="60">
        <v>2020</v>
      </c>
      <c r="G277" s="60">
        <f t="shared" si="12"/>
        <v>2555.3000000000002</v>
      </c>
      <c r="H277" s="60">
        <f t="shared" si="13"/>
        <v>2888.6000000000004</v>
      </c>
      <c r="I277" s="60">
        <f t="shared" si="14"/>
        <v>3221.9</v>
      </c>
      <c r="J277" s="54" t="s">
        <v>147</v>
      </c>
    </row>
    <row r="278" spans="1:10" ht="12.75" customHeight="1" x14ac:dyDescent="0.25">
      <c r="A278" s="53" t="s">
        <v>407</v>
      </c>
      <c r="B278" s="60">
        <v>1670</v>
      </c>
      <c r="C278" s="60">
        <v>1750</v>
      </c>
      <c r="D278" s="60">
        <v>1920</v>
      </c>
      <c r="E278" s="60">
        <v>2300</v>
      </c>
      <c r="F278" s="60">
        <v>2750</v>
      </c>
      <c r="G278" s="60">
        <f t="shared" si="12"/>
        <v>3478.7500000000005</v>
      </c>
      <c r="H278" s="60">
        <f t="shared" si="13"/>
        <v>3932.5000000000005</v>
      </c>
      <c r="I278" s="60">
        <f t="shared" si="14"/>
        <v>4386.25</v>
      </c>
      <c r="J278" s="54" t="s">
        <v>147</v>
      </c>
    </row>
    <row r="279" spans="1:10" ht="12.75" customHeight="1" x14ac:dyDescent="0.25">
      <c r="A279" s="53" t="s">
        <v>408</v>
      </c>
      <c r="B279" s="60">
        <v>1300</v>
      </c>
      <c r="C279" s="60">
        <v>1360</v>
      </c>
      <c r="D279" s="60">
        <v>1490</v>
      </c>
      <c r="E279" s="60">
        <v>1790</v>
      </c>
      <c r="F279" s="60">
        <v>2130</v>
      </c>
      <c r="G279" s="60">
        <f t="shared" si="12"/>
        <v>2694.4500000000003</v>
      </c>
      <c r="H279" s="60">
        <f t="shared" si="13"/>
        <v>3045.9</v>
      </c>
      <c r="I279" s="60">
        <f t="shared" si="14"/>
        <v>3397.3500000000004</v>
      </c>
      <c r="J279" s="54" t="s">
        <v>205</v>
      </c>
    </row>
    <row r="280" spans="1:10" ht="12.75" customHeight="1" x14ac:dyDescent="0.25">
      <c r="A280" s="53" t="s">
        <v>409</v>
      </c>
      <c r="B280" s="60">
        <v>1540</v>
      </c>
      <c r="C280" s="60">
        <v>1610</v>
      </c>
      <c r="D280" s="60">
        <v>1770</v>
      </c>
      <c r="E280" s="60">
        <v>2120</v>
      </c>
      <c r="F280" s="60">
        <v>2530</v>
      </c>
      <c r="G280" s="60">
        <f t="shared" si="12"/>
        <v>3200.4500000000003</v>
      </c>
      <c r="H280" s="60">
        <f t="shared" si="13"/>
        <v>3617.9</v>
      </c>
      <c r="I280" s="60">
        <f t="shared" si="14"/>
        <v>4035.3500000000004</v>
      </c>
      <c r="J280" s="54" t="s">
        <v>205</v>
      </c>
    </row>
    <row r="281" spans="1:10" ht="12.75" customHeight="1" x14ac:dyDescent="0.25">
      <c r="A281" s="53" t="s">
        <v>410</v>
      </c>
      <c r="B281" s="60">
        <v>1670</v>
      </c>
      <c r="C281" s="60">
        <v>1750</v>
      </c>
      <c r="D281" s="60">
        <v>1920</v>
      </c>
      <c r="E281" s="60">
        <v>2300</v>
      </c>
      <c r="F281" s="60">
        <v>2750</v>
      </c>
      <c r="G281" s="60">
        <f t="shared" si="12"/>
        <v>3478.7500000000005</v>
      </c>
      <c r="H281" s="60">
        <f t="shared" si="13"/>
        <v>3932.5000000000005</v>
      </c>
      <c r="I281" s="60">
        <f t="shared" si="14"/>
        <v>4386.25</v>
      </c>
      <c r="J281" s="54" t="s">
        <v>147</v>
      </c>
    </row>
    <row r="282" spans="1:10" ht="12.75" customHeight="1" x14ac:dyDescent="0.25">
      <c r="A282" s="53" t="s">
        <v>411</v>
      </c>
      <c r="B282" s="60">
        <v>1670</v>
      </c>
      <c r="C282" s="60">
        <v>1750</v>
      </c>
      <c r="D282" s="60">
        <v>1920</v>
      </c>
      <c r="E282" s="60">
        <v>2300</v>
      </c>
      <c r="F282" s="60">
        <v>2750</v>
      </c>
      <c r="G282" s="60">
        <f t="shared" si="12"/>
        <v>3478.7500000000005</v>
      </c>
      <c r="H282" s="60">
        <f t="shared" si="13"/>
        <v>3932.5000000000005</v>
      </c>
      <c r="I282" s="60">
        <f t="shared" si="14"/>
        <v>4386.25</v>
      </c>
      <c r="J282" s="54" t="s">
        <v>147</v>
      </c>
    </row>
    <row r="283" spans="1:10" ht="12.75" customHeight="1" x14ac:dyDescent="0.25">
      <c r="A283" s="53" t="s">
        <v>412</v>
      </c>
      <c r="B283" s="60">
        <v>1760</v>
      </c>
      <c r="C283" s="60">
        <v>1840</v>
      </c>
      <c r="D283" s="60">
        <v>2020</v>
      </c>
      <c r="E283" s="60">
        <v>2420</v>
      </c>
      <c r="F283" s="60">
        <v>2890</v>
      </c>
      <c r="G283" s="60">
        <f t="shared" si="12"/>
        <v>3655.8500000000004</v>
      </c>
      <c r="H283" s="60">
        <f t="shared" si="13"/>
        <v>4132.7000000000007</v>
      </c>
      <c r="I283" s="60">
        <f t="shared" si="14"/>
        <v>4609.55</v>
      </c>
      <c r="J283" s="54" t="s">
        <v>147</v>
      </c>
    </row>
    <row r="284" spans="1:10" ht="12.75" customHeight="1" x14ac:dyDescent="0.25">
      <c r="A284" s="53" t="s">
        <v>413</v>
      </c>
      <c r="B284" s="60">
        <v>1670</v>
      </c>
      <c r="C284" s="60">
        <v>1750</v>
      </c>
      <c r="D284" s="60">
        <v>1920</v>
      </c>
      <c r="E284" s="60">
        <v>2300</v>
      </c>
      <c r="F284" s="60">
        <v>2750</v>
      </c>
      <c r="G284" s="60">
        <f t="shared" si="12"/>
        <v>3478.7500000000005</v>
      </c>
      <c r="H284" s="60">
        <f t="shared" si="13"/>
        <v>3932.5000000000005</v>
      </c>
      <c r="I284" s="60">
        <f t="shared" si="14"/>
        <v>4386.25</v>
      </c>
      <c r="J284" s="54" t="s">
        <v>205</v>
      </c>
    </row>
    <row r="285" spans="1:10" ht="12.75" customHeight="1" x14ac:dyDescent="0.25">
      <c r="A285" s="53" t="s">
        <v>414</v>
      </c>
      <c r="B285" s="60">
        <v>2120</v>
      </c>
      <c r="C285" s="60">
        <v>2220</v>
      </c>
      <c r="D285" s="60">
        <v>2430</v>
      </c>
      <c r="E285" s="60">
        <v>2910</v>
      </c>
      <c r="F285" s="60">
        <v>3480</v>
      </c>
      <c r="G285" s="60">
        <f t="shared" si="12"/>
        <v>4402.2000000000007</v>
      </c>
      <c r="H285" s="60">
        <f t="shared" si="13"/>
        <v>4976.4000000000005</v>
      </c>
      <c r="I285" s="60">
        <f t="shared" si="14"/>
        <v>5550.6</v>
      </c>
      <c r="J285" s="54" t="s">
        <v>147</v>
      </c>
    </row>
    <row r="286" spans="1:10" ht="12.75" customHeight="1" x14ac:dyDescent="0.25">
      <c r="A286" s="53" t="s">
        <v>415</v>
      </c>
      <c r="B286" s="60">
        <v>2060</v>
      </c>
      <c r="C286" s="60">
        <v>2150</v>
      </c>
      <c r="D286" s="60">
        <v>2360</v>
      </c>
      <c r="E286" s="60">
        <v>2830</v>
      </c>
      <c r="F286" s="60">
        <v>3380</v>
      </c>
      <c r="G286" s="60">
        <f t="shared" si="12"/>
        <v>4275.7000000000007</v>
      </c>
      <c r="H286" s="60">
        <f t="shared" si="13"/>
        <v>4833.4000000000005</v>
      </c>
      <c r="I286" s="60">
        <f t="shared" si="14"/>
        <v>5391.1</v>
      </c>
      <c r="J286" s="54" t="s">
        <v>147</v>
      </c>
    </row>
    <row r="287" spans="1:10" ht="12.75" customHeight="1" x14ac:dyDescent="0.25">
      <c r="A287" s="53" t="s">
        <v>416</v>
      </c>
      <c r="B287" s="60">
        <v>2030</v>
      </c>
      <c r="C287" s="60">
        <v>2130</v>
      </c>
      <c r="D287" s="60">
        <v>2330</v>
      </c>
      <c r="E287" s="60">
        <v>2790</v>
      </c>
      <c r="F287" s="60">
        <v>3340</v>
      </c>
      <c r="G287" s="60">
        <f t="shared" si="12"/>
        <v>4225.1000000000004</v>
      </c>
      <c r="H287" s="60">
        <f t="shared" si="13"/>
        <v>4776.2000000000007</v>
      </c>
      <c r="I287" s="60">
        <f t="shared" si="14"/>
        <v>5327.3</v>
      </c>
      <c r="J287" s="54" t="s">
        <v>147</v>
      </c>
    </row>
    <row r="288" spans="1:10" ht="12.75" customHeight="1" x14ac:dyDescent="0.25">
      <c r="A288" s="53" t="s">
        <v>417</v>
      </c>
      <c r="B288" s="60">
        <v>2150</v>
      </c>
      <c r="C288" s="60">
        <v>2250</v>
      </c>
      <c r="D288" s="60">
        <v>2470</v>
      </c>
      <c r="E288" s="60">
        <v>2960</v>
      </c>
      <c r="F288" s="60">
        <v>3540</v>
      </c>
      <c r="G288" s="60">
        <f t="shared" si="12"/>
        <v>4478.1000000000004</v>
      </c>
      <c r="H288" s="60">
        <f t="shared" si="13"/>
        <v>5062.2000000000007</v>
      </c>
      <c r="I288" s="60">
        <f t="shared" si="14"/>
        <v>5646.3</v>
      </c>
      <c r="J288" s="54" t="s">
        <v>147</v>
      </c>
    </row>
    <row r="289" spans="1:10" ht="12.75" customHeight="1" x14ac:dyDescent="0.25">
      <c r="A289" s="53" t="s">
        <v>418</v>
      </c>
      <c r="B289" s="60">
        <v>2380</v>
      </c>
      <c r="C289" s="60">
        <v>2490</v>
      </c>
      <c r="D289" s="60">
        <v>2730</v>
      </c>
      <c r="E289" s="60">
        <v>3270</v>
      </c>
      <c r="F289" s="60">
        <v>3910</v>
      </c>
      <c r="G289" s="60">
        <f t="shared" si="12"/>
        <v>4946.1500000000005</v>
      </c>
      <c r="H289" s="60">
        <f t="shared" si="13"/>
        <v>5591.3</v>
      </c>
      <c r="I289" s="60">
        <f t="shared" si="14"/>
        <v>6236.4500000000007</v>
      </c>
      <c r="J289" s="54" t="s">
        <v>147</v>
      </c>
    </row>
    <row r="290" spans="1:10" ht="12.75" customHeight="1" x14ac:dyDescent="0.25">
      <c r="A290" s="53" t="s">
        <v>419</v>
      </c>
      <c r="B290" s="60">
        <v>1250</v>
      </c>
      <c r="C290" s="60">
        <v>1300</v>
      </c>
      <c r="D290" s="60">
        <v>1440</v>
      </c>
      <c r="E290" s="60">
        <v>1730</v>
      </c>
      <c r="F290" s="60">
        <v>2080</v>
      </c>
      <c r="G290" s="60">
        <f t="shared" si="12"/>
        <v>2631.2000000000003</v>
      </c>
      <c r="H290" s="60">
        <f t="shared" si="13"/>
        <v>2974.4</v>
      </c>
      <c r="I290" s="60">
        <f t="shared" si="14"/>
        <v>3317.6000000000004</v>
      </c>
      <c r="J290" s="54" t="s">
        <v>147</v>
      </c>
    </row>
    <row r="291" spans="1:10" ht="12.75" customHeight="1" x14ac:dyDescent="0.25">
      <c r="A291" s="53" t="s">
        <v>420</v>
      </c>
      <c r="B291" s="60">
        <v>1190</v>
      </c>
      <c r="C291" s="60">
        <v>1250</v>
      </c>
      <c r="D291" s="60">
        <v>1370</v>
      </c>
      <c r="E291" s="60">
        <v>1640</v>
      </c>
      <c r="F291" s="60">
        <v>1960</v>
      </c>
      <c r="G291" s="60">
        <f t="shared" si="12"/>
        <v>2479.4</v>
      </c>
      <c r="H291" s="60">
        <f t="shared" si="13"/>
        <v>2802.8</v>
      </c>
      <c r="I291" s="60">
        <f t="shared" si="14"/>
        <v>3126.2000000000003</v>
      </c>
      <c r="J291" s="54" t="s">
        <v>147</v>
      </c>
    </row>
    <row r="292" spans="1:10" ht="12.75" customHeight="1" x14ac:dyDescent="0.25">
      <c r="A292" s="53" t="s">
        <v>421</v>
      </c>
      <c r="B292" s="60">
        <v>1870</v>
      </c>
      <c r="C292" s="60">
        <v>1960</v>
      </c>
      <c r="D292" s="60">
        <v>2150</v>
      </c>
      <c r="E292" s="60">
        <v>2580</v>
      </c>
      <c r="F292" s="60">
        <v>3080</v>
      </c>
      <c r="G292" s="60">
        <f t="shared" si="12"/>
        <v>3896.2000000000003</v>
      </c>
      <c r="H292" s="60">
        <f t="shared" si="13"/>
        <v>4404.4000000000005</v>
      </c>
      <c r="I292" s="60">
        <f t="shared" si="14"/>
        <v>4912.6000000000004</v>
      </c>
      <c r="J292" s="54" t="s">
        <v>147</v>
      </c>
    </row>
    <row r="293" spans="1:10" ht="12.75" customHeight="1" x14ac:dyDescent="0.25">
      <c r="A293" s="53" t="s">
        <v>422</v>
      </c>
      <c r="B293" s="60">
        <v>1650</v>
      </c>
      <c r="C293" s="60">
        <v>1720</v>
      </c>
      <c r="D293" s="60">
        <v>1890</v>
      </c>
      <c r="E293" s="60">
        <v>2270</v>
      </c>
      <c r="F293" s="60">
        <v>2710</v>
      </c>
      <c r="G293" s="60">
        <f t="shared" si="12"/>
        <v>3428.15</v>
      </c>
      <c r="H293" s="60">
        <f t="shared" si="13"/>
        <v>3875.3</v>
      </c>
      <c r="I293" s="60">
        <f t="shared" si="14"/>
        <v>4322.4500000000007</v>
      </c>
      <c r="J293" s="54" t="s">
        <v>147</v>
      </c>
    </row>
    <row r="294" spans="1:10" ht="12.75" customHeight="1" x14ac:dyDescent="0.25">
      <c r="A294" s="53" t="s">
        <v>423</v>
      </c>
      <c r="B294" s="60">
        <v>1120</v>
      </c>
      <c r="C294" s="60">
        <v>1170</v>
      </c>
      <c r="D294" s="60">
        <v>1280</v>
      </c>
      <c r="E294" s="60">
        <v>1530</v>
      </c>
      <c r="F294" s="60">
        <v>1830</v>
      </c>
      <c r="G294" s="60">
        <f t="shared" si="12"/>
        <v>2314.9500000000003</v>
      </c>
      <c r="H294" s="60">
        <f t="shared" si="13"/>
        <v>2616.9</v>
      </c>
      <c r="I294" s="60">
        <f t="shared" si="14"/>
        <v>2918.8500000000004</v>
      </c>
      <c r="J294" s="54" t="s">
        <v>147</v>
      </c>
    </row>
    <row r="295" spans="1:10" ht="12.75" customHeight="1" x14ac:dyDescent="0.25">
      <c r="A295" s="53" t="s">
        <v>424</v>
      </c>
      <c r="B295" s="60">
        <v>1060</v>
      </c>
      <c r="C295" s="60">
        <v>1110</v>
      </c>
      <c r="D295" s="60">
        <v>1220</v>
      </c>
      <c r="E295" s="60">
        <v>1470</v>
      </c>
      <c r="F295" s="60">
        <v>1770</v>
      </c>
      <c r="G295" s="60">
        <f t="shared" si="12"/>
        <v>2239.0500000000002</v>
      </c>
      <c r="H295" s="60">
        <f t="shared" si="13"/>
        <v>2531.1000000000004</v>
      </c>
      <c r="I295" s="60">
        <f t="shared" si="14"/>
        <v>2823.15</v>
      </c>
      <c r="J295" s="54" t="s">
        <v>147</v>
      </c>
    </row>
    <row r="296" spans="1:10" ht="12.75" customHeight="1" x14ac:dyDescent="0.25">
      <c r="A296" s="53" t="s">
        <v>425</v>
      </c>
      <c r="B296" s="60">
        <v>1640</v>
      </c>
      <c r="C296" s="60">
        <v>1720</v>
      </c>
      <c r="D296" s="60">
        <v>1880</v>
      </c>
      <c r="E296" s="60">
        <v>2250</v>
      </c>
      <c r="F296" s="60">
        <v>2690</v>
      </c>
      <c r="G296" s="60">
        <f t="shared" si="12"/>
        <v>3402.8500000000004</v>
      </c>
      <c r="H296" s="60">
        <f t="shared" si="13"/>
        <v>3846.7000000000003</v>
      </c>
      <c r="I296" s="60">
        <f t="shared" si="14"/>
        <v>4290.55</v>
      </c>
      <c r="J296" s="54" t="s">
        <v>205</v>
      </c>
    </row>
    <row r="297" spans="1:10" ht="12.75" customHeight="1" x14ac:dyDescent="0.25">
      <c r="A297" s="53" t="s">
        <v>426</v>
      </c>
      <c r="B297" s="60">
        <v>1680</v>
      </c>
      <c r="C297" s="60">
        <v>1760</v>
      </c>
      <c r="D297" s="60">
        <v>1930</v>
      </c>
      <c r="E297" s="60">
        <v>2310</v>
      </c>
      <c r="F297" s="60">
        <v>2760</v>
      </c>
      <c r="G297" s="60">
        <f t="shared" si="12"/>
        <v>3491.4</v>
      </c>
      <c r="H297" s="60">
        <f t="shared" si="13"/>
        <v>3946.8</v>
      </c>
      <c r="I297" s="60">
        <f t="shared" si="14"/>
        <v>4402.2000000000007</v>
      </c>
      <c r="J297" s="54" t="s">
        <v>147</v>
      </c>
    </row>
    <row r="298" spans="1:10" ht="12.75" customHeight="1" x14ac:dyDescent="0.25">
      <c r="A298" s="53" t="s">
        <v>427</v>
      </c>
      <c r="B298" s="60">
        <v>1790</v>
      </c>
      <c r="C298" s="60">
        <v>1870</v>
      </c>
      <c r="D298" s="60">
        <v>2050</v>
      </c>
      <c r="E298" s="60">
        <v>2460</v>
      </c>
      <c r="F298" s="60">
        <v>2930</v>
      </c>
      <c r="G298" s="60">
        <f t="shared" si="12"/>
        <v>3706.4500000000003</v>
      </c>
      <c r="H298" s="60">
        <f t="shared" si="13"/>
        <v>4189.9000000000005</v>
      </c>
      <c r="I298" s="60">
        <f t="shared" si="14"/>
        <v>4673.3500000000004</v>
      </c>
      <c r="J298" s="54" t="s">
        <v>147</v>
      </c>
    </row>
    <row r="299" spans="1:10" ht="12.75" customHeight="1" x14ac:dyDescent="0.25">
      <c r="A299" s="53" t="s">
        <v>428</v>
      </c>
      <c r="B299" s="60">
        <v>2280</v>
      </c>
      <c r="C299" s="60">
        <v>2390</v>
      </c>
      <c r="D299" s="60">
        <v>2620</v>
      </c>
      <c r="E299" s="60">
        <v>3140</v>
      </c>
      <c r="F299" s="60">
        <v>3750</v>
      </c>
      <c r="G299" s="60">
        <f t="shared" si="12"/>
        <v>4743.75</v>
      </c>
      <c r="H299" s="60">
        <f t="shared" si="13"/>
        <v>5362.5</v>
      </c>
      <c r="I299" s="60">
        <f t="shared" si="14"/>
        <v>5981.2500000000009</v>
      </c>
      <c r="J299" s="54" t="s">
        <v>205</v>
      </c>
    </row>
    <row r="300" spans="1:10" ht="12.75" customHeight="1" x14ac:dyDescent="0.25">
      <c r="A300" s="53" t="s">
        <v>429</v>
      </c>
      <c r="B300" s="60">
        <v>1320</v>
      </c>
      <c r="C300" s="60">
        <v>1380</v>
      </c>
      <c r="D300" s="60">
        <v>1510</v>
      </c>
      <c r="E300" s="60">
        <v>1810</v>
      </c>
      <c r="F300" s="60">
        <v>2160</v>
      </c>
      <c r="G300" s="60">
        <f t="shared" si="12"/>
        <v>2732.4</v>
      </c>
      <c r="H300" s="60">
        <f t="shared" si="13"/>
        <v>3088.8</v>
      </c>
      <c r="I300" s="60">
        <f t="shared" si="14"/>
        <v>3445.2000000000003</v>
      </c>
      <c r="J300" s="54" t="s">
        <v>147</v>
      </c>
    </row>
    <row r="301" spans="1:10" ht="12.75" customHeight="1" x14ac:dyDescent="0.25">
      <c r="A301" s="53" t="s">
        <v>430</v>
      </c>
      <c r="B301" s="60">
        <v>1670</v>
      </c>
      <c r="C301" s="60">
        <v>1750</v>
      </c>
      <c r="D301" s="60">
        <v>1920</v>
      </c>
      <c r="E301" s="60">
        <v>2300</v>
      </c>
      <c r="F301" s="60">
        <v>2750</v>
      </c>
      <c r="G301" s="60">
        <f t="shared" si="12"/>
        <v>3478.7500000000005</v>
      </c>
      <c r="H301" s="60">
        <f t="shared" si="13"/>
        <v>3932.5000000000005</v>
      </c>
      <c r="I301" s="60">
        <f t="shared" si="14"/>
        <v>4386.25</v>
      </c>
      <c r="J301" s="54" t="s">
        <v>205</v>
      </c>
    </row>
    <row r="302" spans="1:10" ht="12.75" customHeight="1" x14ac:dyDescent="0.25">
      <c r="A302" s="53" t="s">
        <v>431</v>
      </c>
      <c r="B302" s="60">
        <v>2310</v>
      </c>
      <c r="C302" s="60">
        <v>2420</v>
      </c>
      <c r="D302" s="60">
        <v>2650</v>
      </c>
      <c r="E302" s="60">
        <v>3180</v>
      </c>
      <c r="F302" s="60">
        <v>3790</v>
      </c>
      <c r="G302" s="60">
        <f t="shared" si="12"/>
        <v>4794.3500000000004</v>
      </c>
      <c r="H302" s="60">
        <f t="shared" si="13"/>
        <v>5419.7000000000007</v>
      </c>
      <c r="I302" s="60">
        <f t="shared" si="14"/>
        <v>6045.05</v>
      </c>
      <c r="J302" s="54" t="s">
        <v>147</v>
      </c>
    </row>
    <row r="303" spans="1:10" ht="12.75" customHeight="1" x14ac:dyDescent="0.25">
      <c r="A303" s="53" t="s">
        <v>432</v>
      </c>
      <c r="B303" s="60">
        <v>1670</v>
      </c>
      <c r="C303" s="60">
        <v>1750</v>
      </c>
      <c r="D303" s="60">
        <v>1920</v>
      </c>
      <c r="E303" s="60">
        <v>2300</v>
      </c>
      <c r="F303" s="60">
        <v>2750</v>
      </c>
      <c r="G303" s="60">
        <f t="shared" si="12"/>
        <v>3478.7500000000005</v>
      </c>
      <c r="H303" s="60">
        <f t="shared" si="13"/>
        <v>3932.5000000000005</v>
      </c>
      <c r="I303" s="60">
        <f t="shared" si="14"/>
        <v>4386.25</v>
      </c>
      <c r="J303" s="54" t="s">
        <v>205</v>
      </c>
    </row>
    <row r="304" spans="1:10" ht="12.75" customHeight="1" x14ac:dyDescent="0.25">
      <c r="A304" s="53" t="s">
        <v>433</v>
      </c>
      <c r="B304" s="60">
        <v>2130</v>
      </c>
      <c r="C304" s="60">
        <v>2230</v>
      </c>
      <c r="D304" s="60">
        <v>2450</v>
      </c>
      <c r="E304" s="60">
        <v>2940</v>
      </c>
      <c r="F304" s="60">
        <v>3510</v>
      </c>
      <c r="G304" s="60">
        <f t="shared" si="12"/>
        <v>4440.1500000000005</v>
      </c>
      <c r="H304" s="60">
        <f t="shared" si="13"/>
        <v>5019.3</v>
      </c>
      <c r="I304" s="60">
        <f t="shared" si="14"/>
        <v>5598.4500000000007</v>
      </c>
      <c r="J304" s="54" t="s">
        <v>147</v>
      </c>
    </row>
    <row r="305" spans="1:10" ht="12.75" customHeight="1" x14ac:dyDescent="0.25">
      <c r="A305" s="53" t="s">
        <v>434</v>
      </c>
      <c r="B305" s="60">
        <v>2040</v>
      </c>
      <c r="C305" s="60">
        <v>2130</v>
      </c>
      <c r="D305" s="60">
        <v>2340</v>
      </c>
      <c r="E305" s="60">
        <v>2810</v>
      </c>
      <c r="F305" s="60">
        <v>3350</v>
      </c>
      <c r="G305" s="60">
        <f t="shared" si="12"/>
        <v>4237.75</v>
      </c>
      <c r="H305" s="60">
        <f t="shared" si="13"/>
        <v>4790.5</v>
      </c>
      <c r="I305" s="60">
        <f t="shared" si="14"/>
        <v>5343.25</v>
      </c>
      <c r="J305" s="54" t="s">
        <v>147</v>
      </c>
    </row>
    <row r="306" spans="1:10" ht="12.75" customHeight="1" x14ac:dyDescent="0.25">
      <c r="A306" s="53" t="s">
        <v>435</v>
      </c>
      <c r="B306" s="60">
        <v>2230</v>
      </c>
      <c r="C306" s="60">
        <v>2340</v>
      </c>
      <c r="D306" s="60">
        <v>2560</v>
      </c>
      <c r="E306" s="60">
        <v>3070</v>
      </c>
      <c r="F306" s="60">
        <v>3660</v>
      </c>
      <c r="G306" s="60">
        <f t="shared" si="12"/>
        <v>4629.9000000000005</v>
      </c>
      <c r="H306" s="60">
        <f t="shared" si="13"/>
        <v>5233.8</v>
      </c>
      <c r="I306" s="60">
        <f t="shared" si="14"/>
        <v>5837.7000000000007</v>
      </c>
      <c r="J306" s="54" t="s">
        <v>205</v>
      </c>
    </row>
    <row r="307" spans="1:10" ht="12.75" customHeight="1" x14ac:dyDescent="0.25">
      <c r="A307" s="53" t="s">
        <v>435</v>
      </c>
      <c r="B307" s="60">
        <v>2230</v>
      </c>
      <c r="C307" s="60">
        <v>2340</v>
      </c>
      <c r="D307" s="60">
        <v>2560</v>
      </c>
      <c r="E307" s="60">
        <v>3070</v>
      </c>
      <c r="F307" s="60">
        <v>3660</v>
      </c>
      <c r="G307" s="60">
        <f t="shared" si="12"/>
        <v>4629.9000000000005</v>
      </c>
      <c r="H307" s="60">
        <f t="shared" si="13"/>
        <v>5233.8</v>
      </c>
      <c r="I307" s="60">
        <f t="shared" si="14"/>
        <v>5837.7000000000007</v>
      </c>
      <c r="J307" s="54" t="s">
        <v>147</v>
      </c>
    </row>
    <row r="308" spans="1:10" ht="12.75" customHeight="1" x14ac:dyDescent="0.25">
      <c r="A308" s="53" t="s">
        <v>436</v>
      </c>
      <c r="B308" s="60">
        <v>1390</v>
      </c>
      <c r="C308" s="60">
        <v>1460</v>
      </c>
      <c r="D308" s="60">
        <v>1600</v>
      </c>
      <c r="E308" s="60">
        <v>1920</v>
      </c>
      <c r="F308" s="60">
        <v>2290</v>
      </c>
      <c r="G308" s="60">
        <f t="shared" si="12"/>
        <v>2896.8500000000004</v>
      </c>
      <c r="H308" s="60">
        <f t="shared" si="13"/>
        <v>3274.7000000000003</v>
      </c>
      <c r="I308" s="60">
        <f t="shared" si="14"/>
        <v>3652.55</v>
      </c>
      <c r="J308" s="54" t="s">
        <v>205</v>
      </c>
    </row>
    <row r="309" spans="1:10" ht="12.75" customHeight="1" x14ac:dyDescent="0.25">
      <c r="A309" s="53" t="s">
        <v>436</v>
      </c>
      <c r="B309" s="60">
        <v>1390</v>
      </c>
      <c r="C309" s="60">
        <v>1460</v>
      </c>
      <c r="D309" s="60">
        <v>1600</v>
      </c>
      <c r="E309" s="60">
        <v>1920</v>
      </c>
      <c r="F309" s="60">
        <v>2290</v>
      </c>
      <c r="G309" s="60">
        <f t="shared" si="12"/>
        <v>2896.8500000000004</v>
      </c>
      <c r="H309" s="60">
        <f t="shared" si="13"/>
        <v>3274.7000000000003</v>
      </c>
      <c r="I309" s="60">
        <f t="shared" si="14"/>
        <v>3652.55</v>
      </c>
      <c r="J309" s="54" t="s">
        <v>147</v>
      </c>
    </row>
    <row r="310" spans="1:10" ht="12.75" customHeight="1" x14ac:dyDescent="0.25">
      <c r="A310" s="53" t="s">
        <v>437</v>
      </c>
      <c r="B310" s="60">
        <v>1750</v>
      </c>
      <c r="C310" s="60">
        <v>1830</v>
      </c>
      <c r="D310" s="60">
        <v>2010</v>
      </c>
      <c r="E310" s="60">
        <v>2410</v>
      </c>
      <c r="F310" s="60">
        <v>2870</v>
      </c>
      <c r="G310" s="60">
        <f t="shared" si="12"/>
        <v>3630.55</v>
      </c>
      <c r="H310" s="60">
        <f t="shared" si="13"/>
        <v>4104.1000000000004</v>
      </c>
      <c r="I310" s="60">
        <f t="shared" si="14"/>
        <v>4577.6500000000005</v>
      </c>
      <c r="J310" s="54" t="s">
        <v>205</v>
      </c>
    </row>
    <row r="311" spans="1:10" ht="12.75" customHeight="1" x14ac:dyDescent="0.25">
      <c r="A311" s="53" t="s">
        <v>438</v>
      </c>
      <c r="B311" s="60">
        <v>1670</v>
      </c>
      <c r="C311" s="60">
        <v>1750</v>
      </c>
      <c r="D311" s="60">
        <v>1920</v>
      </c>
      <c r="E311" s="60">
        <v>2300</v>
      </c>
      <c r="F311" s="60">
        <v>2750</v>
      </c>
      <c r="G311" s="60">
        <f t="shared" si="12"/>
        <v>3478.7500000000005</v>
      </c>
      <c r="H311" s="60">
        <f t="shared" si="13"/>
        <v>3932.5000000000005</v>
      </c>
      <c r="I311" s="60">
        <f t="shared" si="14"/>
        <v>4386.25</v>
      </c>
      <c r="J311" s="54" t="s">
        <v>205</v>
      </c>
    </row>
    <row r="312" spans="1:10" ht="12.75" customHeight="1" x14ac:dyDescent="0.25">
      <c r="A312" s="53" t="s">
        <v>439</v>
      </c>
      <c r="B312" s="60">
        <v>1420</v>
      </c>
      <c r="C312" s="60">
        <v>1490</v>
      </c>
      <c r="D312" s="60">
        <v>1630</v>
      </c>
      <c r="E312" s="60">
        <v>1960</v>
      </c>
      <c r="F312" s="60">
        <v>2330</v>
      </c>
      <c r="G312" s="60">
        <f t="shared" si="12"/>
        <v>2947.4500000000003</v>
      </c>
      <c r="H312" s="60">
        <f t="shared" si="13"/>
        <v>3331.9</v>
      </c>
      <c r="I312" s="60">
        <f t="shared" si="14"/>
        <v>3716.3500000000004</v>
      </c>
      <c r="J312" s="54" t="s">
        <v>147</v>
      </c>
    </row>
    <row r="313" spans="1:10" ht="12.75" customHeight="1" x14ac:dyDescent="0.25">
      <c r="A313" s="53" t="s">
        <v>440</v>
      </c>
      <c r="B313" s="60">
        <v>1170</v>
      </c>
      <c r="C313" s="60">
        <v>1220</v>
      </c>
      <c r="D313" s="60">
        <v>1340</v>
      </c>
      <c r="E313" s="60">
        <v>1610</v>
      </c>
      <c r="F313" s="60">
        <v>1920</v>
      </c>
      <c r="G313" s="60">
        <f t="shared" si="12"/>
        <v>2428.8000000000002</v>
      </c>
      <c r="H313" s="60">
        <f t="shared" si="13"/>
        <v>2745.6000000000004</v>
      </c>
      <c r="I313" s="60">
        <f t="shared" si="14"/>
        <v>3062.4</v>
      </c>
      <c r="J313" s="54" t="s">
        <v>147</v>
      </c>
    </row>
    <row r="314" spans="1:10" ht="12.75" customHeight="1" x14ac:dyDescent="0.25">
      <c r="A314" s="53" t="s">
        <v>441</v>
      </c>
      <c r="B314" s="60">
        <v>2160</v>
      </c>
      <c r="C314" s="60">
        <v>2260</v>
      </c>
      <c r="D314" s="60">
        <v>2480</v>
      </c>
      <c r="E314" s="60">
        <v>2970</v>
      </c>
      <c r="F314" s="60">
        <v>3550</v>
      </c>
      <c r="G314" s="60">
        <f t="shared" si="12"/>
        <v>4490.75</v>
      </c>
      <c r="H314" s="60">
        <f t="shared" si="13"/>
        <v>5076.5</v>
      </c>
      <c r="I314" s="60">
        <f t="shared" si="14"/>
        <v>5662.2500000000009</v>
      </c>
      <c r="J314" s="54" t="s">
        <v>205</v>
      </c>
    </row>
    <row r="315" spans="1:10" ht="12.75" customHeight="1" x14ac:dyDescent="0.25">
      <c r="A315" s="53" t="s">
        <v>442</v>
      </c>
      <c r="B315" s="60">
        <v>2140</v>
      </c>
      <c r="C315" s="60">
        <v>2240</v>
      </c>
      <c r="D315" s="60">
        <v>2460</v>
      </c>
      <c r="E315" s="60">
        <v>2950</v>
      </c>
      <c r="F315" s="60">
        <v>3520</v>
      </c>
      <c r="G315" s="60">
        <f t="shared" si="12"/>
        <v>4452.8</v>
      </c>
      <c r="H315" s="60">
        <f t="shared" si="13"/>
        <v>5033.6000000000004</v>
      </c>
      <c r="I315" s="60">
        <f t="shared" si="14"/>
        <v>5614.4000000000005</v>
      </c>
      <c r="J315" s="54" t="s">
        <v>147</v>
      </c>
    </row>
    <row r="316" spans="1:10" ht="12.75" customHeight="1" x14ac:dyDescent="0.25">
      <c r="A316" s="53" t="s">
        <v>443</v>
      </c>
      <c r="B316" s="60">
        <v>1860</v>
      </c>
      <c r="C316" s="60">
        <v>1940</v>
      </c>
      <c r="D316" s="60">
        <v>2130</v>
      </c>
      <c r="E316" s="60">
        <v>2550</v>
      </c>
      <c r="F316" s="60">
        <v>3070</v>
      </c>
      <c r="G316" s="60">
        <f t="shared" si="12"/>
        <v>3883.55</v>
      </c>
      <c r="H316" s="60">
        <f t="shared" si="13"/>
        <v>4390.1000000000004</v>
      </c>
      <c r="I316" s="60">
        <f t="shared" si="14"/>
        <v>4896.6500000000005</v>
      </c>
      <c r="J316" s="54" t="s">
        <v>147</v>
      </c>
    </row>
    <row r="317" spans="1:10" ht="12.75" customHeight="1" x14ac:dyDescent="0.25">
      <c r="A317" s="53" t="s">
        <v>444</v>
      </c>
      <c r="B317" s="60">
        <v>1670</v>
      </c>
      <c r="C317" s="60">
        <v>1750</v>
      </c>
      <c r="D317" s="60">
        <v>1920</v>
      </c>
      <c r="E317" s="60">
        <v>2300</v>
      </c>
      <c r="F317" s="60">
        <v>2750</v>
      </c>
      <c r="G317" s="60">
        <f t="shared" si="12"/>
        <v>3478.7500000000005</v>
      </c>
      <c r="H317" s="60">
        <f t="shared" si="13"/>
        <v>3932.5000000000005</v>
      </c>
      <c r="I317" s="60">
        <f t="shared" si="14"/>
        <v>4386.25</v>
      </c>
      <c r="J317" s="54" t="s">
        <v>205</v>
      </c>
    </row>
    <row r="318" spans="1:10" ht="12.75" customHeight="1" x14ac:dyDescent="0.25">
      <c r="A318" s="53" t="s">
        <v>445</v>
      </c>
      <c r="B318" s="60">
        <v>1460</v>
      </c>
      <c r="C318" s="60">
        <v>1530</v>
      </c>
      <c r="D318" s="60">
        <v>1680</v>
      </c>
      <c r="E318" s="60">
        <v>2010</v>
      </c>
      <c r="F318" s="60">
        <v>2400</v>
      </c>
      <c r="G318" s="60">
        <f t="shared" si="12"/>
        <v>3036.0000000000005</v>
      </c>
      <c r="H318" s="60">
        <f t="shared" si="13"/>
        <v>3432.0000000000005</v>
      </c>
      <c r="I318" s="60">
        <f t="shared" si="14"/>
        <v>3828.0000000000005</v>
      </c>
      <c r="J318" s="54" t="s">
        <v>147</v>
      </c>
    </row>
    <row r="319" spans="1:10" ht="12.75" customHeight="1" x14ac:dyDescent="0.25">
      <c r="A319" s="53" t="s">
        <v>446</v>
      </c>
      <c r="B319" s="60">
        <v>1390</v>
      </c>
      <c r="C319" s="60">
        <v>1460</v>
      </c>
      <c r="D319" s="60">
        <v>1600</v>
      </c>
      <c r="E319" s="60">
        <v>1920</v>
      </c>
      <c r="F319" s="60">
        <v>2290</v>
      </c>
      <c r="G319" s="60">
        <f t="shared" si="12"/>
        <v>2896.8500000000004</v>
      </c>
      <c r="H319" s="60">
        <f t="shared" si="13"/>
        <v>3274.7000000000003</v>
      </c>
      <c r="I319" s="60">
        <f t="shared" si="14"/>
        <v>3652.55</v>
      </c>
      <c r="J319" s="54" t="s">
        <v>147</v>
      </c>
    </row>
    <row r="320" spans="1:10" ht="12.75" customHeight="1" x14ac:dyDescent="0.25">
      <c r="A320" s="53" t="s">
        <v>447</v>
      </c>
      <c r="B320" s="60">
        <v>1960</v>
      </c>
      <c r="C320" s="60">
        <v>2050</v>
      </c>
      <c r="D320" s="60">
        <v>2250</v>
      </c>
      <c r="E320" s="60">
        <v>2700</v>
      </c>
      <c r="F320" s="60">
        <v>3220</v>
      </c>
      <c r="G320" s="60">
        <f t="shared" si="12"/>
        <v>4073.3</v>
      </c>
      <c r="H320" s="60">
        <f t="shared" si="13"/>
        <v>4604.6000000000004</v>
      </c>
      <c r="I320" s="60">
        <f t="shared" si="14"/>
        <v>5135.9000000000005</v>
      </c>
      <c r="J320" s="54" t="s">
        <v>147</v>
      </c>
    </row>
    <row r="321" spans="1:10" ht="12.75" customHeight="1" x14ac:dyDescent="0.25">
      <c r="A321" s="53" t="s">
        <v>448</v>
      </c>
      <c r="B321" s="60">
        <v>1280</v>
      </c>
      <c r="C321" s="60">
        <v>1340</v>
      </c>
      <c r="D321" s="60">
        <v>1470</v>
      </c>
      <c r="E321" s="60">
        <v>1760</v>
      </c>
      <c r="F321" s="60">
        <v>2100</v>
      </c>
      <c r="G321" s="60">
        <f t="shared" si="12"/>
        <v>2656.5</v>
      </c>
      <c r="H321" s="60">
        <f t="shared" si="13"/>
        <v>3003.0000000000005</v>
      </c>
      <c r="I321" s="60">
        <f t="shared" si="14"/>
        <v>3349.5000000000005</v>
      </c>
      <c r="J321" s="54" t="s">
        <v>147</v>
      </c>
    </row>
    <row r="322" spans="1:10" ht="12.75" customHeight="1" x14ac:dyDescent="0.25">
      <c r="A322" s="53" t="s">
        <v>449</v>
      </c>
      <c r="B322" s="60">
        <v>1670</v>
      </c>
      <c r="C322" s="60">
        <v>1750</v>
      </c>
      <c r="D322" s="60">
        <v>1920</v>
      </c>
      <c r="E322" s="60">
        <v>2300</v>
      </c>
      <c r="F322" s="60">
        <v>2750</v>
      </c>
      <c r="G322" s="60">
        <f t="shared" ref="G322:G385" si="15">(F322+(F322*0.15))*1.1</f>
        <v>3478.7500000000005</v>
      </c>
      <c r="H322" s="60">
        <f t="shared" ref="H322:H385" si="16">(F322+(F322*0.3))*1.1</f>
        <v>3932.5000000000005</v>
      </c>
      <c r="I322" s="60">
        <f t="shared" ref="I322:I385" si="17">(F322+(F322*0.45))*1.1</f>
        <v>4386.25</v>
      </c>
      <c r="J322" s="54" t="s">
        <v>205</v>
      </c>
    </row>
    <row r="323" spans="1:10" ht="12.75" customHeight="1" x14ac:dyDescent="0.25">
      <c r="A323" s="53" t="s">
        <v>450</v>
      </c>
      <c r="B323" s="60">
        <v>1670</v>
      </c>
      <c r="C323" s="60">
        <v>1750</v>
      </c>
      <c r="D323" s="60">
        <v>1920</v>
      </c>
      <c r="E323" s="60">
        <v>2300</v>
      </c>
      <c r="F323" s="60">
        <v>2750</v>
      </c>
      <c r="G323" s="60">
        <f t="shared" si="15"/>
        <v>3478.7500000000005</v>
      </c>
      <c r="H323" s="60">
        <f t="shared" si="16"/>
        <v>3932.5000000000005</v>
      </c>
      <c r="I323" s="60">
        <f t="shared" si="17"/>
        <v>4386.25</v>
      </c>
      <c r="J323" s="54" t="s">
        <v>205</v>
      </c>
    </row>
    <row r="324" spans="1:10" ht="12.75" customHeight="1" x14ac:dyDescent="0.25">
      <c r="A324" s="53" t="s">
        <v>451</v>
      </c>
      <c r="B324" s="60">
        <v>1670</v>
      </c>
      <c r="C324" s="60">
        <v>1750</v>
      </c>
      <c r="D324" s="60">
        <v>1920</v>
      </c>
      <c r="E324" s="60">
        <v>2300</v>
      </c>
      <c r="F324" s="60">
        <v>2750</v>
      </c>
      <c r="G324" s="60">
        <f t="shared" si="15"/>
        <v>3478.7500000000005</v>
      </c>
      <c r="H324" s="60">
        <f t="shared" si="16"/>
        <v>3932.5000000000005</v>
      </c>
      <c r="I324" s="60">
        <f t="shared" si="17"/>
        <v>4386.25</v>
      </c>
      <c r="J324" s="54" t="s">
        <v>205</v>
      </c>
    </row>
    <row r="325" spans="1:10" ht="12.75" customHeight="1" x14ac:dyDescent="0.25">
      <c r="A325" s="53" t="s">
        <v>452</v>
      </c>
      <c r="B325" s="60">
        <v>1670</v>
      </c>
      <c r="C325" s="60">
        <v>1750</v>
      </c>
      <c r="D325" s="60">
        <v>1920</v>
      </c>
      <c r="E325" s="60">
        <v>2300</v>
      </c>
      <c r="F325" s="60">
        <v>2750</v>
      </c>
      <c r="G325" s="60">
        <f t="shared" si="15"/>
        <v>3478.7500000000005</v>
      </c>
      <c r="H325" s="60">
        <f t="shared" si="16"/>
        <v>3932.5000000000005</v>
      </c>
      <c r="I325" s="60">
        <f t="shared" si="17"/>
        <v>4386.25</v>
      </c>
      <c r="J325" s="54" t="s">
        <v>205</v>
      </c>
    </row>
    <row r="326" spans="1:10" ht="12.75" customHeight="1" x14ac:dyDescent="0.25">
      <c r="A326" s="53" t="s">
        <v>453</v>
      </c>
      <c r="B326" s="60">
        <v>2070</v>
      </c>
      <c r="C326" s="60">
        <v>2170</v>
      </c>
      <c r="D326" s="60">
        <v>2380</v>
      </c>
      <c r="E326" s="60">
        <v>2850</v>
      </c>
      <c r="F326" s="60">
        <v>3410</v>
      </c>
      <c r="G326" s="60">
        <f t="shared" si="15"/>
        <v>4313.6500000000005</v>
      </c>
      <c r="H326" s="60">
        <f t="shared" si="16"/>
        <v>4876.3</v>
      </c>
      <c r="I326" s="60">
        <f t="shared" si="17"/>
        <v>5438.9500000000007</v>
      </c>
      <c r="J326" s="54" t="s">
        <v>147</v>
      </c>
    </row>
    <row r="327" spans="1:10" ht="12.75" customHeight="1" x14ac:dyDescent="0.25">
      <c r="A327" s="53" t="s">
        <v>454</v>
      </c>
      <c r="B327" s="60">
        <v>1670</v>
      </c>
      <c r="C327" s="60">
        <v>1750</v>
      </c>
      <c r="D327" s="60">
        <v>1920</v>
      </c>
      <c r="E327" s="60">
        <v>2300</v>
      </c>
      <c r="F327" s="60">
        <v>2750</v>
      </c>
      <c r="G327" s="60">
        <f t="shared" si="15"/>
        <v>3478.7500000000005</v>
      </c>
      <c r="H327" s="60">
        <f t="shared" si="16"/>
        <v>3932.5000000000005</v>
      </c>
      <c r="I327" s="60">
        <f t="shared" si="17"/>
        <v>4386.25</v>
      </c>
      <c r="J327" s="54" t="s">
        <v>205</v>
      </c>
    </row>
    <row r="328" spans="1:10" ht="12.75" customHeight="1" x14ac:dyDescent="0.25">
      <c r="A328" s="53" t="s">
        <v>455</v>
      </c>
      <c r="B328" s="60">
        <v>1670</v>
      </c>
      <c r="C328" s="60">
        <v>1750</v>
      </c>
      <c r="D328" s="60">
        <v>1920</v>
      </c>
      <c r="E328" s="60">
        <v>2300</v>
      </c>
      <c r="F328" s="60">
        <v>2750</v>
      </c>
      <c r="G328" s="60">
        <f t="shared" si="15"/>
        <v>3478.7500000000005</v>
      </c>
      <c r="H328" s="60">
        <f t="shared" si="16"/>
        <v>3932.5000000000005</v>
      </c>
      <c r="I328" s="60">
        <f t="shared" si="17"/>
        <v>4386.25</v>
      </c>
      <c r="J328" s="54" t="s">
        <v>205</v>
      </c>
    </row>
    <row r="329" spans="1:10" ht="12.75" customHeight="1" x14ac:dyDescent="0.25">
      <c r="A329" s="53" t="s">
        <v>456</v>
      </c>
      <c r="B329" s="60">
        <v>1670</v>
      </c>
      <c r="C329" s="60">
        <v>1750</v>
      </c>
      <c r="D329" s="60">
        <v>1920</v>
      </c>
      <c r="E329" s="60">
        <v>2300</v>
      </c>
      <c r="F329" s="60">
        <v>2750</v>
      </c>
      <c r="G329" s="60">
        <f t="shared" si="15"/>
        <v>3478.7500000000005</v>
      </c>
      <c r="H329" s="60">
        <f t="shared" si="16"/>
        <v>3932.5000000000005</v>
      </c>
      <c r="I329" s="60">
        <f t="shared" si="17"/>
        <v>4386.25</v>
      </c>
      <c r="J329" s="54" t="s">
        <v>205</v>
      </c>
    </row>
    <row r="330" spans="1:10" ht="12.75" customHeight="1" x14ac:dyDescent="0.25">
      <c r="A330" s="53" t="s">
        <v>457</v>
      </c>
      <c r="B330" s="60">
        <v>1670</v>
      </c>
      <c r="C330" s="60">
        <v>1750</v>
      </c>
      <c r="D330" s="60">
        <v>1920</v>
      </c>
      <c r="E330" s="60">
        <v>2300</v>
      </c>
      <c r="F330" s="60">
        <v>2750</v>
      </c>
      <c r="G330" s="60">
        <f t="shared" si="15"/>
        <v>3478.7500000000005</v>
      </c>
      <c r="H330" s="60">
        <f t="shared" si="16"/>
        <v>3932.5000000000005</v>
      </c>
      <c r="I330" s="60">
        <f t="shared" si="17"/>
        <v>4386.25</v>
      </c>
      <c r="J330" s="54" t="s">
        <v>205</v>
      </c>
    </row>
    <row r="331" spans="1:10" ht="12.75" customHeight="1" x14ac:dyDescent="0.25">
      <c r="A331" s="53" t="s">
        <v>458</v>
      </c>
      <c r="B331" s="60">
        <v>1670</v>
      </c>
      <c r="C331" s="60">
        <v>1750</v>
      </c>
      <c r="D331" s="60">
        <v>1920</v>
      </c>
      <c r="E331" s="60">
        <v>2300</v>
      </c>
      <c r="F331" s="60">
        <v>2750</v>
      </c>
      <c r="G331" s="60">
        <f t="shared" si="15"/>
        <v>3478.7500000000005</v>
      </c>
      <c r="H331" s="60">
        <f t="shared" si="16"/>
        <v>3932.5000000000005</v>
      </c>
      <c r="I331" s="60">
        <f t="shared" si="17"/>
        <v>4386.25</v>
      </c>
      <c r="J331" s="54" t="s">
        <v>205</v>
      </c>
    </row>
    <row r="332" spans="1:10" ht="12.75" customHeight="1" x14ac:dyDescent="0.25">
      <c r="A332" s="53" t="s">
        <v>459</v>
      </c>
      <c r="B332" s="60">
        <v>1670</v>
      </c>
      <c r="C332" s="60">
        <v>1750</v>
      </c>
      <c r="D332" s="60">
        <v>1920</v>
      </c>
      <c r="E332" s="60">
        <v>2300</v>
      </c>
      <c r="F332" s="60">
        <v>2750</v>
      </c>
      <c r="G332" s="60">
        <f t="shared" si="15"/>
        <v>3478.7500000000005</v>
      </c>
      <c r="H332" s="60">
        <f t="shared" si="16"/>
        <v>3932.5000000000005</v>
      </c>
      <c r="I332" s="60">
        <f t="shared" si="17"/>
        <v>4386.25</v>
      </c>
      <c r="J332" s="54" t="s">
        <v>205</v>
      </c>
    </row>
    <row r="333" spans="1:10" ht="12.75" customHeight="1" x14ac:dyDescent="0.25">
      <c r="A333" s="53" t="s">
        <v>460</v>
      </c>
      <c r="B333" s="60">
        <v>1670</v>
      </c>
      <c r="C333" s="60">
        <v>1750</v>
      </c>
      <c r="D333" s="60">
        <v>1920</v>
      </c>
      <c r="E333" s="60">
        <v>2300</v>
      </c>
      <c r="F333" s="60">
        <v>2750</v>
      </c>
      <c r="G333" s="60">
        <f t="shared" si="15"/>
        <v>3478.7500000000005</v>
      </c>
      <c r="H333" s="60">
        <f t="shared" si="16"/>
        <v>3932.5000000000005</v>
      </c>
      <c r="I333" s="60">
        <f t="shared" si="17"/>
        <v>4386.25</v>
      </c>
      <c r="J333" s="54" t="s">
        <v>205</v>
      </c>
    </row>
    <row r="334" spans="1:10" ht="12.75" customHeight="1" x14ac:dyDescent="0.25">
      <c r="A334" s="53" t="s">
        <v>461</v>
      </c>
      <c r="B334" s="60">
        <v>1670</v>
      </c>
      <c r="C334" s="60">
        <v>1750</v>
      </c>
      <c r="D334" s="60">
        <v>1920</v>
      </c>
      <c r="E334" s="60">
        <v>2300</v>
      </c>
      <c r="F334" s="60">
        <v>2750</v>
      </c>
      <c r="G334" s="60">
        <f t="shared" si="15"/>
        <v>3478.7500000000005</v>
      </c>
      <c r="H334" s="60">
        <f t="shared" si="16"/>
        <v>3932.5000000000005</v>
      </c>
      <c r="I334" s="60">
        <f t="shared" si="17"/>
        <v>4386.25</v>
      </c>
      <c r="J334" s="54" t="s">
        <v>205</v>
      </c>
    </row>
    <row r="335" spans="1:10" ht="12.75" customHeight="1" x14ac:dyDescent="0.25">
      <c r="A335" s="53" t="s">
        <v>462</v>
      </c>
      <c r="B335" s="60">
        <v>1670</v>
      </c>
      <c r="C335" s="60">
        <v>1750</v>
      </c>
      <c r="D335" s="60">
        <v>1920</v>
      </c>
      <c r="E335" s="60">
        <v>2300</v>
      </c>
      <c r="F335" s="60">
        <v>2750</v>
      </c>
      <c r="G335" s="60">
        <f t="shared" si="15"/>
        <v>3478.7500000000005</v>
      </c>
      <c r="H335" s="60">
        <f t="shared" si="16"/>
        <v>3932.5000000000005</v>
      </c>
      <c r="I335" s="60">
        <f t="shared" si="17"/>
        <v>4386.25</v>
      </c>
      <c r="J335" s="54" t="s">
        <v>205</v>
      </c>
    </row>
    <row r="336" spans="1:10" ht="12.75" customHeight="1" x14ac:dyDescent="0.25">
      <c r="A336" s="53" t="s">
        <v>463</v>
      </c>
      <c r="B336" s="60">
        <v>1590</v>
      </c>
      <c r="C336" s="60">
        <v>1670</v>
      </c>
      <c r="D336" s="60">
        <v>1830</v>
      </c>
      <c r="E336" s="60">
        <v>2190</v>
      </c>
      <c r="F336" s="60">
        <v>2620</v>
      </c>
      <c r="G336" s="60">
        <f t="shared" si="15"/>
        <v>3314.3</v>
      </c>
      <c r="H336" s="60">
        <f t="shared" si="16"/>
        <v>3746.6000000000004</v>
      </c>
      <c r="I336" s="60">
        <f t="shared" si="17"/>
        <v>4178.9000000000005</v>
      </c>
      <c r="J336" s="54" t="s">
        <v>147</v>
      </c>
    </row>
    <row r="337" spans="1:10" ht="12.75" customHeight="1" x14ac:dyDescent="0.25">
      <c r="A337" s="53" t="s">
        <v>464</v>
      </c>
      <c r="B337" s="60">
        <v>1670</v>
      </c>
      <c r="C337" s="60">
        <v>1750</v>
      </c>
      <c r="D337" s="60">
        <v>1920</v>
      </c>
      <c r="E337" s="60">
        <v>2300</v>
      </c>
      <c r="F337" s="60">
        <v>2750</v>
      </c>
      <c r="G337" s="60">
        <f t="shared" si="15"/>
        <v>3478.7500000000005</v>
      </c>
      <c r="H337" s="60">
        <f t="shared" si="16"/>
        <v>3932.5000000000005</v>
      </c>
      <c r="I337" s="60">
        <f t="shared" si="17"/>
        <v>4386.25</v>
      </c>
      <c r="J337" s="54" t="s">
        <v>205</v>
      </c>
    </row>
    <row r="338" spans="1:10" ht="12.75" customHeight="1" x14ac:dyDescent="0.25">
      <c r="A338" s="53" t="s">
        <v>465</v>
      </c>
      <c r="B338" s="62">
        <v>1670</v>
      </c>
      <c r="C338" s="62">
        <v>1750</v>
      </c>
      <c r="D338" s="62">
        <v>1920</v>
      </c>
      <c r="E338" s="62">
        <v>2300</v>
      </c>
      <c r="F338" s="62">
        <v>2750</v>
      </c>
      <c r="G338" s="60">
        <f t="shared" si="15"/>
        <v>3478.7500000000005</v>
      </c>
      <c r="H338" s="60">
        <f t="shared" si="16"/>
        <v>3932.5000000000005</v>
      </c>
      <c r="I338" s="60">
        <f t="shared" si="17"/>
        <v>4386.25</v>
      </c>
      <c r="J338" s="54" t="s">
        <v>205</v>
      </c>
    </row>
    <row r="339" spans="1:10" ht="12.75" customHeight="1" x14ac:dyDescent="0.25">
      <c r="A339" s="53" t="s">
        <v>466</v>
      </c>
      <c r="B339" s="62">
        <v>1690</v>
      </c>
      <c r="C339" s="62">
        <v>1750</v>
      </c>
      <c r="D339" s="62">
        <v>1940</v>
      </c>
      <c r="E339" s="62">
        <v>2340</v>
      </c>
      <c r="F339" s="62">
        <v>2810</v>
      </c>
      <c r="G339" s="60">
        <f t="shared" si="15"/>
        <v>3554.65</v>
      </c>
      <c r="H339" s="60">
        <f t="shared" si="16"/>
        <v>4018.3</v>
      </c>
      <c r="I339" s="60">
        <f t="shared" si="17"/>
        <v>4481.9500000000007</v>
      </c>
      <c r="J339" s="122" t="s">
        <v>147</v>
      </c>
    </row>
    <row r="340" spans="1:10" ht="12.75" customHeight="1" x14ac:dyDescent="0.25">
      <c r="A340" s="53" t="s">
        <v>467</v>
      </c>
      <c r="B340" s="62">
        <v>1670</v>
      </c>
      <c r="C340" s="62">
        <v>1750</v>
      </c>
      <c r="D340" s="62">
        <v>1920</v>
      </c>
      <c r="E340" s="62">
        <v>2300</v>
      </c>
      <c r="F340" s="62">
        <v>2750</v>
      </c>
      <c r="G340" s="60">
        <f t="shared" si="15"/>
        <v>3478.7500000000005</v>
      </c>
      <c r="H340" s="60">
        <f t="shared" si="16"/>
        <v>3932.5000000000005</v>
      </c>
      <c r="I340" s="60">
        <f t="shared" si="17"/>
        <v>4386.25</v>
      </c>
      <c r="J340" s="54" t="s">
        <v>205</v>
      </c>
    </row>
    <row r="341" spans="1:10" s="55" customFormat="1" ht="12.75" customHeight="1" x14ac:dyDescent="0.25">
      <c r="A341" s="53" t="s">
        <v>468</v>
      </c>
      <c r="B341" s="62">
        <v>1670</v>
      </c>
      <c r="C341" s="62">
        <v>1750</v>
      </c>
      <c r="D341" s="62">
        <v>1920</v>
      </c>
      <c r="E341" s="62">
        <v>2300</v>
      </c>
      <c r="F341" s="62">
        <v>2750</v>
      </c>
      <c r="G341" s="60">
        <f t="shared" si="15"/>
        <v>3478.7500000000005</v>
      </c>
      <c r="H341" s="60">
        <f t="shared" si="16"/>
        <v>3932.5000000000005</v>
      </c>
      <c r="I341" s="60">
        <f t="shared" si="17"/>
        <v>4386.25</v>
      </c>
      <c r="J341" s="54" t="s">
        <v>147</v>
      </c>
    </row>
    <row r="342" spans="1:10" s="55" customFormat="1" ht="12.75" customHeight="1" x14ac:dyDescent="0.25">
      <c r="A342" s="53" t="s">
        <v>469</v>
      </c>
      <c r="B342" s="61">
        <v>714</v>
      </c>
      <c r="C342" s="61">
        <v>830</v>
      </c>
      <c r="D342" s="61">
        <v>1036</v>
      </c>
      <c r="E342" s="61">
        <v>1357</v>
      </c>
      <c r="F342" s="61">
        <v>1738</v>
      </c>
      <c r="G342" s="60">
        <f t="shared" si="15"/>
        <v>2198.5700000000002</v>
      </c>
      <c r="H342" s="60">
        <f t="shared" si="16"/>
        <v>2485.34</v>
      </c>
      <c r="I342" s="60">
        <f t="shared" si="17"/>
        <v>2772.11</v>
      </c>
      <c r="J342" s="54" t="s">
        <v>147</v>
      </c>
    </row>
    <row r="343" spans="1:10" s="55" customFormat="1" ht="12.75" customHeight="1" x14ac:dyDescent="0.25">
      <c r="A343" s="53" t="s">
        <v>470</v>
      </c>
      <c r="B343" s="61">
        <v>765</v>
      </c>
      <c r="C343" s="61">
        <v>770</v>
      </c>
      <c r="D343" s="61">
        <v>973</v>
      </c>
      <c r="E343" s="61">
        <v>1217</v>
      </c>
      <c r="F343" s="61">
        <v>1395</v>
      </c>
      <c r="G343" s="60">
        <f t="shared" si="15"/>
        <v>1764.6750000000002</v>
      </c>
      <c r="H343" s="60">
        <f t="shared" si="16"/>
        <v>1994.8500000000001</v>
      </c>
      <c r="I343" s="60">
        <f t="shared" si="17"/>
        <v>2225.0250000000001</v>
      </c>
      <c r="J343" s="54" t="s">
        <v>147</v>
      </c>
    </row>
    <row r="344" spans="1:10" s="55" customFormat="1" ht="12.75" customHeight="1" x14ac:dyDescent="0.25">
      <c r="A344" s="53" t="s">
        <v>471</v>
      </c>
      <c r="B344" s="61">
        <v>1035</v>
      </c>
      <c r="C344" s="61">
        <v>1105</v>
      </c>
      <c r="D344" s="61">
        <v>1293</v>
      </c>
      <c r="E344" s="61">
        <v>1550</v>
      </c>
      <c r="F344" s="61">
        <v>1906</v>
      </c>
      <c r="G344" s="60">
        <f t="shared" si="15"/>
        <v>2411.09</v>
      </c>
      <c r="H344" s="60">
        <f t="shared" si="16"/>
        <v>2725.5800000000004</v>
      </c>
      <c r="I344" s="60">
        <f t="shared" si="17"/>
        <v>3040.07</v>
      </c>
      <c r="J344" s="54" t="s">
        <v>147</v>
      </c>
    </row>
    <row r="345" spans="1:10" s="55" customFormat="1" ht="12.75" customHeight="1" x14ac:dyDescent="0.25">
      <c r="A345" s="53" t="s">
        <v>472</v>
      </c>
      <c r="B345" s="61">
        <v>703</v>
      </c>
      <c r="C345" s="61">
        <v>833</v>
      </c>
      <c r="D345" s="61">
        <v>1011</v>
      </c>
      <c r="E345" s="61">
        <v>1406</v>
      </c>
      <c r="F345" s="61">
        <v>1590</v>
      </c>
      <c r="G345" s="60">
        <f t="shared" si="15"/>
        <v>2011.3500000000001</v>
      </c>
      <c r="H345" s="60">
        <f t="shared" si="16"/>
        <v>2273.7000000000003</v>
      </c>
      <c r="I345" s="60">
        <f t="shared" si="17"/>
        <v>2536.0500000000002</v>
      </c>
      <c r="J345" s="54" t="s">
        <v>147</v>
      </c>
    </row>
    <row r="346" spans="1:10" s="55" customFormat="1" ht="12.75" customHeight="1" x14ac:dyDescent="0.25">
      <c r="A346" s="53" t="s">
        <v>473</v>
      </c>
      <c r="B346" s="61">
        <v>737</v>
      </c>
      <c r="C346" s="61">
        <v>742</v>
      </c>
      <c r="D346" s="61">
        <v>973</v>
      </c>
      <c r="E346" s="61">
        <v>1343</v>
      </c>
      <c r="F346" s="61">
        <v>1490</v>
      </c>
      <c r="G346" s="60">
        <f t="shared" si="15"/>
        <v>1884.8500000000001</v>
      </c>
      <c r="H346" s="60">
        <f t="shared" si="16"/>
        <v>2130.7000000000003</v>
      </c>
      <c r="I346" s="60">
        <f t="shared" si="17"/>
        <v>2376.5500000000002</v>
      </c>
      <c r="J346" s="54" t="s">
        <v>147</v>
      </c>
    </row>
    <row r="347" spans="1:10" s="55" customFormat="1" ht="12.75" customHeight="1" x14ac:dyDescent="0.25">
      <c r="A347" s="53" t="s">
        <v>474</v>
      </c>
      <c r="B347" s="61">
        <v>803</v>
      </c>
      <c r="C347" s="61">
        <v>808</v>
      </c>
      <c r="D347" s="61">
        <v>973</v>
      </c>
      <c r="E347" s="61">
        <v>1320</v>
      </c>
      <c r="F347" s="61">
        <v>1325</v>
      </c>
      <c r="G347" s="60">
        <f t="shared" si="15"/>
        <v>1676.1250000000002</v>
      </c>
      <c r="H347" s="60">
        <f t="shared" si="16"/>
        <v>1894.7500000000002</v>
      </c>
      <c r="I347" s="60">
        <f t="shared" si="17"/>
        <v>2113.375</v>
      </c>
      <c r="J347" s="58" t="s">
        <v>147</v>
      </c>
    </row>
    <row r="348" spans="1:10" ht="12.75" customHeight="1" x14ac:dyDescent="0.25">
      <c r="A348" s="53" t="s">
        <v>30</v>
      </c>
      <c r="B348" s="61">
        <v>1585</v>
      </c>
      <c r="C348" s="61">
        <v>1660</v>
      </c>
      <c r="D348" s="61">
        <v>1820</v>
      </c>
      <c r="E348" s="61">
        <v>2182</v>
      </c>
      <c r="F348" s="61">
        <v>2605</v>
      </c>
      <c r="G348" s="60">
        <f t="shared" si="15"/>
        <v>3295.3250000000003</v>
      </c>
      <c r="H348" s="60">
        <f t="shared" si="16"/>
        <v>3725.15</v>
      </c>
      <c r="I348" s="60">
        <f t="shared" si="17"/>
        <v>4154.9750000000004</v>
      </c>
      <c r="J348" s="58" t="s">
        <v>147</v>
      </c>
    </row>
    <row r="349" spans="1:10" ht="12.75" customHeight="1" x14ac:dyDescent="0.25">
      <c r="A349" s="53" t="s">
        <v>475</v>
      </c>
      <c r="B349" s="60">
        <v>1720</v>
      </c>
      <c r="C349" s="60">
        <v>1800</v>
      </c>
      <c r="D349" s="60">
        <v>1970</v>
      </c>
      <c r="E349" s="60">
        <v>2360</v>
      </c>
      <c r="F349" s="60">
        <v>2820</v>
      </c>
      <c r="G349" s="60">
        <f t="shared" si="15"/>
        <v>3567.3</v>
      </c>
      <c r="H349" s="60">
        <f t="shared" si="16"/>
        <v>4032.6000000000004</v>
      </c>
      <c r="I349" s="60">
        <f t="shared" si="17"/>
        <v>4497.9000000000005</v>
      </c>
      <c r="J349" s="122" t="s">
        <v>147</v>
      </c>
    </row>
    <row r="350" spans="1:10" s="106" customFormat="1" ht="12.75" customHeight="1" x14ac:dyDescent="0.25">
      <c r="A350" s="53" t="s">
        <v>476</v>
      </c>
      <c r="B350" s="60">
        <v>1720</v>
      </c>
      <c r="C350" s="60">
        <v>1800</v>
      </c>
      <c r="D350" s="60">
        <v>1970</v>
      </c>
      <c r="E350" s="60">
        <v>2360</v>
      </c>
      <c r="F350" s="60">
        <v>2820</v>
      </c>
      <c r="G350" s="60">
        <f t="shared" si="15"/>
        <v>3567.3</v>
      </c>
      <c r="H350" s="60">
        <f t="shared" si="16"/>
        <v>4032.6000000000004</v>
      </c>
      <c r="I350" s="60">
        <f t="shared" si="17"/>
        <v>4497.9000000000005</v>
      </c>
      <c r="J350" s="113" t="s">
        <v>147</v>
      </c>
    </row>
    <row r="351" spans="1:10" ht="12.75" customHeight="1" x14ac:dyDescent="0.25">
      <c r="A351" s="53" t="s">
        <v>477</v>
      </c>
      <c r="B351" s="60">
        <v>1790</v>
      </c>
      <c r="C351" s="60">
        <v>1880</v>
      </c>
      <c r="D351" s="60">
        <v>2060</v>
      </c>
      <c r="E351" s="60">
        <v>2470</v>
      </c>
      <c r="F351" s="60">
        <v>2950</v>
      </c>
      <c r="G351" s="60">
        <f t="shared" si="15"/>
        <v>3731.7500000000005</v>
      </c>
      <c r="H351" s="60">
        <f t="shared" si="16"/>
        <v>4218.5</v>
      </c>
      <c r="I351" s="60">
        <f t="shared" si="17"/>
        <v>4705.25</v>
      </c>
      <c r="J351" s="58" t="s">
        <v>147</v>
      </c>
    </row>
    <row r="352" spans="1:10" ht="12.75" customHeight="1" x14ac:dyDescent="0.25">
      <c r="A352" s="53" t="s">
        <v>478</v>
      </c>
      <c r="B352" s="60">
        <v>1940</v>
      </c>
      <c r="C352" s="60">
        <v>2030</v>
      </c>
      <c r="D352" s="60">
        <v>2230</v>
      </c>
      <c r="E352" s="60">
        <v>2670</v>
      </c>
      <c r="F352" s="60">
        <v>3190</v>
      </c>
      <c r="G352" s="60">
        <f t="shared" si="15"/>
        <v>4035.3500000000004</v>
      </c>
      <c r="H352" s="60">
        <f t="shared" si="16"/>
        <v>4561.7000000000007</v>
      </c>
      <c r="I352" s="60">
        <f t="shared" si="17"/>
        <v>5088.05</v>
      </c>
      <c r="J352" s="54" t="s">
        <v>147</v>
      </c>
    </row>
    <row r="353" spans="1:10" ht="12.75" customHeight="1" x14ac:dyDescent="0.25">
      <c r="A353" s="53" t="s">
        <v>479</v>
      </c>
      <c r="B353" s="60">
        <v>2060</v>
      </c>
      <c r="C353" s="60">
        <v>2150</v>
      </c>
      <c r="D353" s="60">
        <v>2360</v>
      </c>
      <c r="E353" s="60">
        <v>2830</v>
      </c>
      <c r="F353" s="60">
        <v>3380</v>
      </c>
      <c r="G353" s="60">
        <f t="shared" si="15"/>
        <v>4275.7000000000007</v>
      </c>
      <c r="H353" s="60">
        <f t="shared" si="16"/>
        <v>4833.4000000000005</v>
      </c>
      <c r="I353" s="60">
        <f t="shared" si="17"/>
        <v>5391.1</v>
      </c>
      <c r="J353" s="54" t="s">
        <v>147</v>
      </c>
    </row>
    <row r="354" spans="1:10" ht="12.75" hidden="1" customHeight="1" x14ac:dyDescent="0.25">
      <c r="A354" s="53" t="s">
        <v>480</v>
      </c>
      <c r="B354" s="60">
        <v>1344</v>
      </c>
      <c r="C354" s="60">
        <v>1374</v>
      </c>
      <c r="D354" s="60">
        <v>1552</v>
      </c>
      <c r="E354" s="60">
        <v>1890</v>
      </c>
      <c r="F354" s="60">
        <v>2307</v>
      </c>
      <c r="G354" s="60">
        <f t="shared" si="15"/>
        <v>2918.3550000000005</v>
      </c>
      <c r="H354" s="60">
        <f t="shared" si="16"/>
        <v>3299.01</v>
      </c>
      <c r="I354" s="60">
        <f t="shared" si="17"/>
        <v>3679.6650000000004</v>
      </c>
      <c r="J354" s="54" t="s">
        <v>147</v>
      </c>
    </row>
    <row r="355" spans="1:10" ht="12.75" hidden="1" customHeight="1" x14ac:dyDescent="0.25">
      <c r="A355" s="53" t="s">
        <v>481</v>
      </c>
      <c r="B355" s="60">
        <v>1344</v>
      </c>
      <c r="C355" s="60">
        <v>1374</v>
      </c>
      <c r="D355" s="60">
        <v>1552</v>
      </c>
      <c r="E355" s="60">
        <v>1890</v>
      </c>
      <c r="F355" s="60">
        <v>2307</v>
      </c>
      <c r="G355" s="60">
        <f t="shared" si="15"/>
        <v>2918.3550000000005</v>
      </c>
      <c r="H355" s="60">
        <f t="shared" si="16"/>
        <v>3299.01</v>
      </c>
      <c r="I355" s="60">
        <f t="shared" si="17"/>
        <v>3679.6650000000004</v>
      </c>
      <c r="J355" s="54" t="s">
        <v>147</v>
      </c>
    </row>
    <row r="356" spans="1:10" ht="12.75" customHeight="1" x14ac:dyDescent="0.25">
      <c r="A356" s="53" t="s">
        <v>482</v>
      </c>
      <c r="B356" s="60">
        <v>1990</v>
      </c>
      <c r="C356" s="60">
        <v>2080</v>
      </c>
      <c r="D356" s="60">
        <v>2280</v>
      </c>
      <c r="E356" s="60">
        <v>2730</v>
      </c>
      <c r="F356" s="60">
        <v>3260</v>
      </c>
      <c r="G356" s="60">
        <f t="shared" si="15"/>
        <v>4123.9000000000005</v>
      </c>
      <c r="H356" s="60">
        <f t="shared" si="16"/>
        <v>4661.8</v>
      </c>
      <c r="I356" s="60">
        <f t="shared" si="17"/>
        <v>5199.7000000000007</v>
      </c>
      <c r="J356" s="54" t="s">
        <v>147</v>
      </c>
    </row>
    <row r="357" spans="1:10" ht="12.75" customHeight="1" x14ac:dyDescent="0.25">
      <c r="A357" s="53" t="s">
        <v>483</v>
      </c>
      <c r="B357" s="60">
        <v>1850</v>
      </c>
      <c r="C357" s="60">
        <v>1930</v>
      </c>
      <c r="D357" s="60">
        <v>2120</v>
      </c>
      <c r="E357" s="60">
        <v>2540</v>
      </c>
      <c r="F357" s="60">
        <v>3030</v>
      </c>
      <c r="G357" s="60">
        <f t="shared" si="15"/>
        <v>3832.9500000000003</v>
      </c>
      <c r="H357" s="60">
        <f t="shared" si="16"/>
        <v>4332.9000000000005</v>
      </c>
      <c r="I357" s="60">
        <f t="shared" si="17"/>
        <v>4832.8500000000004</v>
      </c>
      <c r="J357" s="54" t="s">
        <v>147</v>
      </c>
    </row>
    <row r="358" spans="1:10" ht="12.75" customHeight="1" x14ac:dyDescent="0.25">
      <c r="A358" s="53" t="s">
        <v>484</v>
      </c>
      <c r="B358" s="60">
        <v>1720</v>
      </c>
      <c r="C358" s="60">
        <v>1800</v>
      </c>
      <c r="D358" s="60">
        <v>1970</v>
      </c>
      <c r="E358" s="60">
        <v>2360</v>
      </c>
      <c r="F358" s="60">
        <v>2820</v>
      </c>
      <c r="G358" s="60">
        <f t="shared" si="15"/>
        <v>3567.3</v>
      </c>
      <c r="H358" s="60">
        <f t="shared" si="16"/>
        <v>4032.6000000000004</v>
      </c>
      <c r="I358" s="60">
        <f t="shared" si="17"/>
        <v>4497.9000000000005</v>
      </c>
      <c r="J358" s="54" t="s">
        <v>147</v>
      </c>
    </row>
    <row r="359" spans="1:10" ht="12.75" customHeight="1" x14ac:dyDescent="0.25">
      <c r="A359" s="53" t="s">
        <v>485</v>
      </c>
      <c r="B359" s="60">
        <v>1780</v>
      </c>
      <c r="C359" s="60">
        <v>1860</v>
      </c>
      <c r="D359" s="60">
        <v>2040</v>
      </c>
      <c r="E359" s="60">
        <v>2450</v>
      </c>
      <c r="F359" s="60">
        <v>2920</v>
      </c>
      <c r="G359" s="60">
        <f t="shared" si="15"/>
        <v>3693.8</v>
      </c>
      <c r="H359" s="60">
        <f t="shared" si="16"/>
        <v>4175.6000000000004</v>
      </c>
      <c r="I359" s="60">
        <f t="shared" si="17"/>
        <v>4657.4000000000005</v>
      </c>
      <c r="J359" s="54" t="s">
        <v>147</v>
      </c>
    </row>
    <row r="360" spans="1:10" ht="12.75" customHeight="1" x14ac:dyDescent="0.25">
      <c r="A360" s="53" t="s">
        <v>486</v>
      </c>
      <c r="B360" s="60">
        <v>1840</v>
      </c>
      <c r="C360" s="60">
        <v>1920</v>
      </c>
      <c r="D360" s="60">
        <v>2110</v>
      </c>
      <c r="E360" s="60">
        <v>2530</v>
      </c>
      <c r="F360" s="60">
        <v>3020</v>
      </c>
      <c r="G360" s="60">
        <f t="shared" si="15"/>
        <v>3820.3</v>
      </c>
      <c r="H360" s="60">
        <f t="shared" si="16"/>
        <v>4318.6000000000004</v>
      </c>
      <c r="I360" s="60">
        <f t="shared" si="17"/>
        <v>4816.9000000000005</v>
      </c>
      <c r="J360" s="54" t="s">
        <v>147</v>
      </c>
    </row>
    <row r="361" spans="1:10" ht="12.75" customHeight="1" x14ac:dyDescent="0.25">
      <c r="A361" s="53" t="s">
        <v>487</v>
      </c>
      <c r="B361" s="60">
        <v>2300</v>
      </c>
      <c r="C361" s="60">
        <v>2410</v>
      </c>
      <c r="D361" s="60">
        <v>2640</v>
      </c>
      <c r="E361" s="60">
        <v>3170</v>
      </c>
      <c r="F361" s="60">
        <v>3780</v>
      </c>
      <c r="G361" s="60">
        <f t="shared" si="15"/>
        <v>4781.7000000000007</v>
      </c>
      <c r="H361" s="60">
        <f t="shared" si="16"/>
        <v>5405.4000000000005</v>
      </c>
      <c r="I361" s="60">
        <f t="shared" si="17"/>
        <v>6029.1</v>
      </c>
      <c r="J361" s="54" t="s">
        <v>147</v>
      </c>
    </row>
    <row r="362" spans="1:10" ht="12.75" customHeight="1" x14ac:dyDescent="0.25">
      <c r="A362" s="53" t="s">
        <v>488</v>
      </c>
      <c r="B362" s="60">
        <v>1470</v>
      </c>
      <c r="C362" s="60">
        <v>1540</v>
      </c>
      <c r="D362" s="60">
        <v>1690</v>
      </c>
      <c r="E362" s="60">
        <v>2030</v>
      </c>
      <c r="F362" s="60">
        <v>2420</v>
      </c>
      <c r="G362" s="60">
        <f t="shared" si="15"/>
        <v>3061.3</v>
      </c>
      <c r="H362" s="60">
        <f t="shared" si="16"/>
        <v>3460.6000000000004</v>
      </c>
      <c r="I362" s="60">
        <f t="shared" si="17"/>
        <v>3859.9</v>
      </c>
      <c r="J362" s="54" t="s">
        <v>147</v>
      </c>
    </row>
    <row r="363" spans="1:10" ht="12.75" customHeight="1" x14ac:dyDescent="0.25">
      <c r="A363" s="53" t="s">
        <v>489</v>
      </c>
      <c r="B363" s="60">
        <v>1710</v>
      </c>
      <c r="C363" s="60">
        <v>1790</v>
      </c>
      <c r="D363" s="60">
        <v>1960</v>
      </c>
      <c r="E363" s="60">
        <v>2350</v>
      </c>
      <c r="F363" s="60">
        <v>2810</v>
      </c>
      <c r="G363" s="60">
        <f t="shared" si="15"/>
        <v>3554.65</v>
      </c>
      <c r="H363" s="60">
        <f t="shared" si="16"/>
        <v>4018.3</v>
      </c>
      <c r="I363" s="60">
        <f t="shared" si="17"/>
        <v>4481.9500000000007</v>
      </c>
      <c r="J363" s="54" t="s">
        <v>147</v>
      </c>
    </row>
    <row r="364" spans="1:10" ht="12.75" customHeight="1" x14ac:dyDescent="0.25">
      <c r="A364" s="53" t="s">
        <v>490</v>
      </c>
      <c r="B364" s="60">
        <v>1720</v>
      </c>
      <c r="C364" s="60">
        <v>1800</v>
      </c>
      <c r="D364" s="60">
        <v>1970</v>
      </c>
      <c r="E364" s="60">
        <v>2360</v>
      </c>
      <c r="F364" s="60">
        <v>2820</v>
      </c>
      <c r="G364" s="60">
        <f t="shared" si="15"/>
        <v>3567.3</v>
      </c>
      <c r="H364" s="60">
        <f t="shared" si="16"/>
        <v>4032.6000000000004</v>
      </c>
      <c r="I364" s="60">
        <f t="shared" si="17"/>
        <v>4497.9000000000005</v>
      </c>
      <c r="J364" s="54" t="s">
        <v>147</v>
      </c>
    </row>
    <row r="365" spans="1:10" ht="12.75" customHeight="1" x14ac:dyDescent="0.25">
      <c r="A365" s="53" t="s">
        <v>491</v>
      </c>
      <c r="B365" s="60">
        <v>1720</v>
      </c>
      <c r="C365" s="60">
        <v>1800</v>
      </c>
      <c r="D365" s="60">
        <v>1970</v>
      </c>
      <c r="E365" s="60">
        <v>2360</v>
      </c>
      <c r="F365" s="60">
        <v>2820</v>
      </c>
      <c r="G365" s="60">
        <f t="shared" si="15"/>
        <v>3567.3</v>
      </c>
      <c r="H365" s="60">
        <f t="shared" si="16"/>
        <v>4032.6000000000004</v>
      </c>
      <c r="I365" s="60">
        <f t="shared" si="17"/>
        <v>4497.9000000000005</v>
      </c>
      <c r="J365" s="54" t="s">
        <v>147</v>
      </c>
    </row>
    <row r="366" spans="1:10" ht="12.75" customHeight="1" x14ac:dyDescent="0.25">
      <c r="A366" s="53" t="s">
        <v>492</v>
      </c>
      <c r="B366" s="60">
        <v>1720</v>
      </c>
      <c r="C366" s="60">
        <v>1810</v>
      </c>
      <c r="D366" s="60">
        <v>1980</v>
      </c>
      <c r="E366" s="60">
        <v>2370</v>
      </c>
      <c r="F366" s="60">
        <v>2830</v>
      </c>
      <c r="G366" s="60">
        <f t="shared" si="15"/>
        <v>3579.9500000000003</v>
      </c>
      <c r="H366" s="60">
        <f t="shared" si="16"/>
        <v>4046.9000000000005</v>
      </c>
      <c r="I366" s="60">
        <f t="shared" si="17"/>
        <v>4513.8500000000004</v>
      </c>
      <c r="J366" s="54" t="s">
        <v>147</v>
      </c>
    </row>
    <row r="367" spans="1:10" ht="12.75" customHeight="1" x14ac:dyDescent="0.25">
      <c r="A367" s="53" t="s">
        <v>493</v>
      </c>
      <c r="B367" s="60">
        <v>1590</v>
      </c>
      <c r="C367" s="60">
        <v>1660</v>
      </c>
      <c r="D367" s="60">
        <v>1820</v>
      </c>
      <c r="E367" s="60">
        <v>2180</v>
      </c>
      <c r="F367" s="60">
        <v>2610</v>
      </c>
      <c r="G367" s="60">
        <f t="shared" si="15"/>
        <v>3301.65</v>
      </c>
      <c r="H367" s="60">
        <f t="shared" si="16"/>
        <v>3732.3</v>
      </c>
      <c r="I367" s="60">
        <f t="shared" si="17"/>
        <v>4162.9500000000007</v>
      </c>
      <c r="J367" s="54" t="s">
        <v>147</v>
      </c>
    </row>
    <row r="368" spans="1:10" ht="12.75" customHeight="1" x14ac:dyDescent="0.25">
      <c r="A368" s="53" t="s">
        <v>494</v>
      </c>
      <c r="B368" s="60">
        <v>1720</v>
      </c>
      <c r="C368" s="60">
        <v>1800</v>
      </c>
      <c r="D368" s="60">
        <v>1970</v>
      </c>
      <c r="E368" s="60">
        <v>2360</v>
      </c>
      <c r="F368" s="60">
        <v>2820</v>
      </c>
      <c r="G368" s="60">
        <f t="shared" si="15"/>
        <v>3567.3</v>
      </c>
      <c r="H368" s="60">
        <f t="shared" si="16"/>
        <v>4032.6000000000004</v>
      </c>
      <c r="I368" s="60">
        <f t="shared" si="17"/>
        <v>4497.9000000000005</v>
      </c>
      <c r="J368" s="54" t="s">
        <v>147</v>
      </c>
    </row>
    <row r="369" spans="1:10" ht="12.75" customHeight="1" x14ac:dyDescent="0.25">
      <c r="A369" s="53" t="s">
        <v>495</v>
      </c>
      <c r="B369" s="60">
        <v>1190</v>
      </c>
      <c r="C369" s="60">
        <v>1250</v>
      </c>
      <c r="D369" s="60">
        <v>1370</v>
      </c>
      <c r="E369" s="60">
        <v>1640</v>
      </c>
      <c r="F369" s="60">
        <v>1960</v>
      </c>
      <c r="G369" s="60">
        <f t="shared" si="15"/>
        <v>2479.4</v>
      </c>
      <c r="H369" s="60">
        <f t="shared" si="16"/>
        <v>2802.8</v>
      </c>
      <c r="I369" s="60">
        <f t="shared" si="17"/>
        <v>3126.2000000000003</v>
      </c>
      <c r="J369" s="54" t="s">
        <v>205</v>
      </c>
    </row>
    <row r="370" spans="1:10" ht="12.75" customHeight="1" x14ac:dyDescent="0.25">
      <c r="A370" s="53" t="s">
        <v>496</v>
      </c>
      <c r="B370" s="60">
        <v>1630</v>
      </c>
      <c r="C370" s="60">
        <v>1710</v>
      </c>
      <c r="D370" s="60">
        <v>1870</v>
      </c>
      <c r="E370" s="60">
        <v>2240</v>
      </c>
      <c r="F370" s="60">
        <v>2680</v>
      </c>
      <c r="G370" s="60">
        <f t="shared" si="15"/>
        <v>3390.2000000000003</v>
      </c>
      <c r="H370" s="60">
        <f t="shared" si="16"/>
        <v>3832.4</v>
      </c>
      <c r="I370" s="60">
        <f t="shared" si="17"/>
        <v>4274.6000000000004</v>
      </c>
      <c r="J370" s="54" t="s">
        <v>147</v>
      </c>
    </row>
    <row r="371" spans="1:10" ht="12.75" customHeight="1" x14ac:dyDescent="0.25">
      <c r="A371" s="53" t="s">
        <v>497</v>
      </c>
      <c r="B371" s="60">
        <v>1760</v>
      </c>
      <c r="C371" s="60">
        <v>1840</v>
      </c>
      <c r="D371" s="60">
        <v>2020</v>
      </c>
      <c r="E371" s="60">
        <v>2420</v>
      </c>
      <c r="F371" s="60">
        <v>2890</v>
      </c>
      <c r="G371" s="60">
        <f t="shared" si="15"/>
        <v>3655.8500000000004</v>
      </c>
      <c r="H371" s="60">
        <f t="shared" si="16"/>
        <v>4132.7000000000007</v>
      </c>
      <c r="I371" s="60">
        <f t="shared" si="17"/>
        <v>4609.55</v>
      </c>
      <c r="J371" s="54" t="s">
        <v>147</v>
      </c>
    </row>
    <row r="372" spans="1:10" ht="12.75" customHeight="1" x14ac:dyDescent="0.25">
      <c r="A372" s="53" t="s">
        <v>498</v>
      </c>
      <c r="B372" s="60">
        <v>1720</v>
      </c>
      <c r="C372" s="60">
        <v>1800</v>
      </c>
      <c r="D372" s="60">
        <v>1970</v>
      </c>
      <c r="E372" s="60">
        <v>2360</v>
      </c>
      <c r="F372" s="60">
        <v>2820</v>
      </c>
      <c r="G372" s="60">
        <f t="shared" si="15"/>
        <v>3567.3</v>
      </c>
      <c r="H372" s="60">
        <f t="shared" si="16"/>
        <v>4032.6000000000004</v>
      </c>
      <c r="I372" s="60">
        <f t="shared" si="17"/>
        <v>4497.9000000000005</v>
      </c>
      <c r="J372" s="54" t="s">
        <v>147</v>
      </c>
    </row>
    <row r="373" spans="1:10" ht="12.75" customHeight="1" x14ac:dyDescent="0.25">
      <c r="A373" s="53" t="s">
        <v>499</v>
      </c>
      <c r="B373" s="60">
        <v>1810</v>
      </c>
      <c r="C373" s="60">
        <v>1900</v>
      </c>
      <c r="D373" s="60">
        <v>2080</v>
      </c>
      <c r="E373" s="60">
        <v>2490</v>
      </c>
      <c r="F373" s="60">
        <v>2980</v>
      </c>
      <c r="G373" s="60">
        <f t="shared" si="15"/>
        <v>3769.7000000000003</v>
      </c>
      <c r="H373" s="60">
        <f t="shared" si="16"/>
        <v>4261.4000000000005</v>
      </c>
      <c r="I373" s="60">
        <f t="shared" si="17"/>
        <v>4753.1000000000004</v>
      </c>
      <c r="J373" s="54" t="s">
        <v>147</v>
      </c>
    </row>
    <row r="374" spans="1:10" ht="12.75" customHeight="1" x14ac:dyDescent="0.25">
      <c r="A374" s="53" t="s">
        <v>500</v>
      </c>
      <c r="B374" s="60">
        <v>1700</v>
      </c>
      <c r="C374" s="60">
        <v>1780</v>
      </c>
      <c r="D374" s="60">
        <v>1950</v>
      </c>
      <c r="E374" s="60">
        <v>2340</v>
      </c>
      <c r="F374" s="60">
        <v>2790</v>
      </c>
      <c r="G374" s="60">
        <f t="shared" si="15"/>
        <v>3529.3500000000004</v>
      </c>
      <c r="H374" s="60">
        <f t="shared" si="16"/>
        <v>3989.7000000000003</v>
      </c>
      <c r="I374" s="60">
        <f t="shared" si="17"/>
        <v>4450.05</v>
      </c>
      <c r="J374" s="54" t="s">
        <v>147</v>
      </c>
    </row>
    <row r="375" spans="1:10" ht="12.75" customHeight="1" x14ac:dyDescent="0.25">
      <c r="A375" s="53" t="s">
        <v>501</v>
      </c>
      <c r="B375" s="60">
        <v>1720</v>
      </c>
      <c r="C375" s="60">
        <v>1800</v>
      </c>
      <c r="D375" s="60">
        <v>1970</v>
      </c>
      <c r="E375" s="60">
        <v>2360</v>
      </c>
      <c r="F375" s="60">
        <v>2820</v>
      </c>
      <c r="G375" s="60">
        <f t="shared" si="15"/>
        <v>3567.3</v>
      </c>
      <c r="H375" s="60">
        <f t="shared" si="16"/>
        <v>4032.6000000000004</v>
      </c>
      <c r="I375" s="60">
        <f t="shared" si="17"/>
        <v>4497.9000000000005</v>
      </c>
      <c r="J375" s="54" t="s">
        <v>147</v>
      </c>
    </row>
    <row r="376" spans="1:10" x14ac:dyDescent="0.25">
      <c r="A376" s="53" t="s">
        <v>502</v>
      </c>
      <c r="B376" s="60">
        <v>1930</v>
      </c>
      <c r="C376" s="60">
        <v>2020</v>
      </c>
      <c r="D376" s="60">
        <v>2210</v>
      </c>
      <c r="E376" s="60">
        <v>2650</v>
      </c>
      <c r="F376" s="60">
        <v>3160</v>
      </c>
      <c r="G376" s="60">
        <f t="shared" si="15"/>
        <v>3997.4000000000005</v>
      </c>
      <c r="H376" s="60">
        <f t="shared" si="16"/>
        <v>4518.8</v>
      </c>
      <c r="I376" s="60">
        <f t="shared" si="17"/>
        <v>5040.2000000000007</v>
      </c>
      <c r="J376" s="54" t="s">
        <v>147</v>
      </c>
    </row>
    <row r="377" spans="1:10" ht="21" customHeight="1" x14ac:dyDescent="0.25">
      <c r="A377" s="53" t="s">
        <v>503</v>
      </c>
      <c r="B377" s="60">
        <v>1890</v>
      </c>
      <c r="C377" s="60">
        <v>1980</v>
      </c>
      <c r="D377" s="60">
        <v>2170</v>
      </c>
      <c r="E377" s="60">
        <v>2600</v>
      </c>
      <c r="F377" s="60">
        <v>3110</v>
      </c>
      <c r="G377" s="60">
        <f t="shared" si="15"/>
        <v>3934.15</v>
      </c>
      <c r="H377" s="60">
        <f t="shared" si="16"/>
        <v>4447.3</v>
      </c>
      <c r="I377" s="60">
        <f t="shared" si="17"/>
        <v>4960.4500000000007</v>
      </c>
      <c r="J377" s="54" t="s">
        <v>147</v>
      </c>
    </row>
    <row r="378" spans="1:10" ht="12.75" customHeight="1" x14ac:dyDescent="0.25">
      <c r="A378" s="53" t="s">
        <v>504</v>
      </c>
      <c r="B378" s="60">
        <v>1344</v>
      </c>
      <c r="C378" s="60">
        <v>1374</v>
      </c>
      <c r="D378" s="60">
        <v>1552</v>
      </c>
      <c r="E378" s="60">
        <v>1890</v>
      </c>
      <c r="F378" s="60">
        <v>2307</v>
      </c>
      <c r="G378" s="60">
        <f t="shared" si="15"/>
        <v>2918.3550000000005</v>
      </c>
      <c r="H378" s="60">
        <f t="shared" si="16"/>
        <v>3299.01</v>
      </c>
      <c r="I378" s="60">
        <f t="shared" si="17"/>
        <v>3679.6650000000004</v>
      </c>
      <c r="J378" s="54" t="s">
        <v>147</v>
      </c>
    </row>
    <row r="379" spans="1:10" ht="12.75" customHeight="1" x14ac:dyDescent="0.25">
      <c r="A379" s="53" t="s">
        <v>505</v>
      </c>
      <c r="B379" s="60">
        <v>1530</v>
      </c>
      <c r="C379" s="60">
        <v>1610</v>
      </c>
      <c r="D379" s="60">
        <v>1760</v>
      </c>
      <c r="E379" s="60">
        <v>2110</v>
      </c>
      <c r="F379" s="60">
        <v>2520</v>
      </c>
      <c r="G379" s="60">
        <f t="shared" si="15"/>
        <v>3187.8</v>
      </c>
      <c r="H379" s="60">
        <f t="shared" si="16"/>
        <v>3603.6000000000004</v>
      </c>
      <c r="I379" s="60">
        <f t="shared" si="17"/>
        <v>4019.4000000000005</v>
      </c>
      <c r="J379" s="54" t="s">
        <v>147</v>
      </c>
    </row>
    <row r="380" spans="1:10" ht="12.75" customHeight="1" x14ac:dyDescent="0.25">
      <c r="A380" s="53" t="s">
        <v>506</v>
      </c>
      <c r="B380" s="60">
        <v>1630</v>
      </c>
      <c r="C380" s="60">
        <v>1710</v>
      </c>
      <c r="D380" s="60">
        <v>1870</v>
      </c>
      <c r="E380" s="60">
        <v>2240</v>
      </c>
      <c r="F380" s="60">
        <v>2680</v>
      </c>
      <c r="G380" s="60">
        <f t="shared" si="15"/>
        <v>3390.2000000000003</v>
      </c>
      <c r="H380" s="60">
        <f t="shared" si="16"/>
        <v>3832.4</v>
      </c>
      <c r="I380" s="60">
        <f t="shared" si="17"/>
        <v>4274.6000000000004</v>
      </c>
      <c r="J380" s="54" t="s">
        <v>205</v>
      </c>
    </row>
    <row r="381" spans="1:10" ht="12.75" customHeight="1" x14ac:dyDescent="0.25">
      <c r="A381" s="53" t="s">
        <v>507</v>
      </c>
      <c r="B381" s="60">
        <v>1720</v>
      </c>
      <c r="C381" s="60">
        <v>1800</v>
      </c>
      <c r="D381" s="60">
        <v>1970</v>
      </c>
      <c r="E381" s="60">
        <v>2360</v>
      </c>
      <c r="F381" s="60">
        <v>2820</v>
      </c>
      <c r="G381" s="60">
        <f t="shared" si="15"/>
        <v>3567.3</v>
      </c>
      <c r="H381" s="60">
        <f t="shared" si="16"/>
        <v>4032.6000000000004</v>
      </c>
      <c r="I381" s="60">
        <f t="shared" si="17"/>
        <v>4497.9000000000005</v>
      </c>
      <c r="J381" s="54" t="s">
        <v>147</v>
      </c>
    </row>
    <row r="382" spans="1:10" ht="12.75" customHeight="1" x14ac:dyDescent="0.25">
      <c r="A382" s="53" t="s">
        <v>508</v>
      </c>
      <c r="B382" s="60">
        <v>1550</v>
      </c>
      <c r="C382" s="60">
        <v>1660</v>
      </c>
      <c r="D382" s="60">
        <v>1850</v>
      </c>
      <c r="E382" s="60">
        <v>2300</v>
      </c>
      <c r="F382" s="60">
        <v>2830</v>
      </c>
      <c r="G382" s="60">
        <f t="shared" si="15"/>
        <v>3579.9500000000003</v>
      </c>
      <c r="H382" s="60">
        <f t="shared" si="16"/>
        <v>4046.9000000000005</v>
      </c>
      <c r="I382" s="60">
        <f t="shared" si="17"/>
        <v>4513.8500000000004</v>
      </c>
      <c r="J382" s="122" t="s">
        <v>147</v>
      </c>
    </row>
    <row r="383" spans="1:10" s="106" customFormat="1" ht="12.75" customHeight="1" x14ac:dyDescent="0.25">
      <c r="A383" s="53" t="s">
        <v>509</v>
      </c>
      <c r="B383" s="60">
        <v>1610</v>
      </c>
      <c r="C383" s="60">
        <v>1700</v>
      </c>
      <c r="D383" s="60">
        <v>1860</v>
      </c>
      <c r="E383" s="60">
        <v>2240</v>
      </c>
      <c r="F383" s="60">
        <v>2660</v>
      </c>
      <c r="G383" s="60">
        <f t="shared" si="15"/>
        <v>3364.9</v>
      </c>
      <c r="H383" s="60">
        <f t="shared" si="16"/>
        <v>3803.8</v>
      </c>
      <c r="I383" s="60">
        <f t="shared" si="17"/>
        <v>4242.7000000000007</v>
      </c>
      <c r="J383" s="113" t="s">
        <v>147</v>
      </c>
    </row>
    <row r="384" spans="1:10" s="106" customFormat="1" ht="12.75" customHeight="1" x14ac:dyDescent="0.25">
      <c r="A384" s="53" t="s">
        <v>510</v>
      </c>
      <c r="B384" s="60">
        <v>1930</v>
      </c>
      <c r="C384" s="60">
        <v>2040</v>
      </c>
      <c r="D384" s="60">
        <v>2230</v>
      </c>
      <c r="E384" s="60">
        <v>2680</v>
      </c>
      <c r="F384" s="60">
        <v>3190</v>
      </c>
      <c r="G384" s="60">
        <f t="shared" si="15"/>
        <v>4035.3500000000004</v>
      </c>
      <c r="H384" s="60">
        <f t="shared" si="16"/>
        <v>4561.7000000000007</v>
      </c>
      <c r="I384" s="60">
        <f t="shared" si="17"/>
        <v>5088.05</v>
      </c>
      <c r="J384" s="58" t="s">
        <v>147</v>
      </c>
    </row>
    <row r="385" spans="1:10" s="106" customFormat="1" ht="12.75" customHeight="1" x14ac:dyDescent="0.25">
      <c r="A385" s="53" t="s">
        <v>511</v>
      </c>
      <c r="B385" s="60">
        <v>1180</v>
      </c>
      <c r="C385" s="60">
        <v>1250</v>
      </c>
      <c r="D385" s="60">
        <v>1400</v>
      </c>
      <c r="E385" s="60">
        <v>1740</v>
      </c>
      <c r="F385" s="60">
        <v>2140</v>
      </c>
      <c r="G385" s="60">
        <f t="shared" si="15"/>
        <v>2707.1000000000004</v>
      </c>
      <c r="H385" s="60">
        <f t="shared" si="16"/>
        <v>3060.2000000000003</v>
      </c>
      <c r="I385" s="60">
        <f t="shared" si="17"/>
        <v>3413.3</v>
      </c>
      <c r="J385" s="54" t="s">
        <v>205</v>
      </c>
    </row>
    <row r="386" spans="1:10" s="106" customFormat="1" ht="12.75" customHeight="1" x14ac:dyDescent="0.25">
      <c r="A386" s="53" t="s">
        <v>512</v>
      </c>
      <c r="B386" s="60">
        <v>1640</v>
      </c>
      <c r="C386" s="60">
        <v>1720</v>
      </c>
      <c r="D386" s="60">
        <v>1880</v>
      </c>
      <c r="E386" s="60">
        <v>2250</v>
      </c>
      <c r="F386" s="60">
        <v>2690</v>
      </c>
      <c r="G386" s="60">
        <f t="shared" ref="G386:G449" si="18">(F386+(F386*0.15))*1.1</f>
        <v>3402.8500000000004</v>
      </c>
      <c r="H386" s="60">
        <f t="shared" ref="H386:H449" si="19">(F386+(F386*0.3))*1.1</f>
        <v>3846.7000000000003</v>
      </c>
      <c r="I386" s="60">
        <f t="shared" ref="I386:I449" si="20">(F386+(F386*0.45))*1.1</f>
        <v>4290.55</v>
      </c>
      <c r="J386" s="54" t="s">
        <v>147</v>
      </c>
    </row>
    <row r="387" spans="1:10" s="55" customFormat="1" ht="12.75" customHeight="1" x14ac:dyDescent="0.25">
      <c r="A387" s="53" t="s">
        <v>513</v>
      </c>
      <c r="B387" s="60">
        <v>790</v>
      </c>
      <c r="C387" s="60">
        <v>790</v>
      </c>
      <c r="D387" s="60">
        <v>970</v>
      </c>
      <c r="E387" s="60">
        <v>1350</v>
      </c>
      <c r="F387" s="60">
        <v>1640</v>
      </c>
      <c r="G387" s="60">
        <f t="shared" si="18"/>
        <v>2074.6000000000004</v>
      </c>
      <c r="H387" s="60">
        <f t="shared" si="19"/>
        <v>2345.2000000000003</v>
      </c>
      <c r="I387" s="60">
        <f t="shared" si="20"/>
        <v>2615.8000000000002</v>
      </c>
      <c r="J387" s="54" t="s">
        <v>205</v>
      </c>
    </row>
    <row r="388" spans="1:10" s="55" customFormat="1" ht="12.75" customHeight="1" x14ac:dyDescent="0.25">
      <c r="A388" s="53" t="s">
        <v>514</v>
      </c>
      <c r="B388" s="61">
        <v>850</v>
      </c>
      <c r="C388" s="61">
        <v>855</v>
      </c>
      <c r="D388" s="61">
        <v>1018</v>
      </c>
      <c r="E388" s="61">
        <v>1357</v>
      </c>
      <c r="F388" s="61">
        <v>1363</v>
      </c>
      <c r="G388" s="60">
        <f t="shared" si="18"/>
        <v>1724.1950000000002</v>
      </c>
      <c r="H388" s="60">
        <f t="shared" si="19"/>
        <v>1949.0900000000001</v>
      </c>
      <c r="I388" s="60">
        <f t="shared" si="20"/>
        <v>2173.9850000000001</v>
      </c>
      <c r="J388" s="57" t="s">
        <v>147</v>
      </c>
    </row>
    <row r="389" spans="1:10" s="55" customFormat="1" ht="12.75" customHeight="1" x14ac:dyDescent="0.25">
      <c r="A389" s="53" t="s">
        <v>515</v>
      </c>
      <c r="B389" s="61">
        <v>1177</v>
      </c>
      <c r="C389" s="61">
        <v>1381</v>
      </c>
      <c r="D389" s="61">
        <v>1514</v>
      </c>
      <c r="E389" s="61">
        <v>1834</v>
      </c>
      <c r="F389" s="61">
        <v>2127</v>
      </c>
      <c r="G389" s="60">
        <f t="shared" si="18"/>
        <v>2690.6550000000002</v>
      </c>
      <c r="H389" s="60">
        <f t="shared" si="19"/>
        <v>3041.61</v>
      </c>
      <c r="I389" s="60">
        <f t="shared" si="20"/>
        <v>3392.5650000000005</v>
      </c>
      <c r="J389" s="57" t="s">
        <v>147</v>
      </c>
    </row>
    <row r="390" spans="1:10" s="55" customFormat="1" ht="12.75" customHeight="1" x14ac:dyDescent="0.25">
      <c r="A390" s="53" t="s">
        <v>516</v>
      </c>
      <c r="B390" s="61">
        <v>765</v>
      </c>
      <c r="C390" s="61">
        <v>770</v>
      </c>
      <c r="D390" s="61">
        <v>973</v>
      </c>
      <c r="E390" s="61">
        <v>1252</v>
      </c>
      <c r="F390" s="61">
        <v>1632</v>
      </c>
      <c r="G390" s="60">
        <f t="shared" si="18"/>
        <v>2064.48</v>
      </c>
      <c r="H390" s="60">
        <f t="shared" si="19"/>
        <v>2333.7600000000002</v>
      </c>
      <c r="I390" s="60">
        <f t="shared" si="20"/>
        <v>2603.0400000000004</v>
      </c>
      <c r="J390" s="57" t="s">
        <v>147</v>
      </c>
    </row>
    <row r="391" spans="1:10" s="55" customFormat="1" ht="12.75" customHeight="1" x14ac:dyDescent="0.25">
      <c r="A391" s="53" t="s">
        <v>517</v>
      </c>
      <c r="B391" s="61">
        <v>838</v>
      </c>
      <c r="C391" s="61">
        <v>844</v>
      </c>
      <c r="D391" s="61">
        <v>1107</v>
      </c>
      <c r="E391" s="61">
        <v>1345</v>
      </c>
      <c r="F391" s="61">
        <v>1718</v>
      </c>
      <c r="G391" s="60">
        <f t="shared" si="18"/>
        <v>2173.2700000000004</v>
      </c>
      <c r="H391" s="60">
        <f t="shared" si="19"/>
        <v>2456.7400000000002</v>
      </c>
      <c r="I391" s="60">
        <f t="shared" si="20"/>
        <v>2740.21</v>
      </c>
      <c r="J391" s="57" t="s">
        <v>147</v>
      </c>
    </row>
    <row r="392" spans="1:10" s="55" customFormat="1" ht="12.75" customHeight="1" x14ac:dyDescent="0.25">
      <c r="A392" s="53" t="s">
        <v>518</v>
      </c>
      <c r="B392" s="61">
        <v>895</v>
      </c>
      <c r="C392" s="61">
        <v>939</v>
      </c>
      <c r="D392" s="61">
        <v>1088</v>
      </c>
      <c r="E392" s="61">
        <v>1445</v>
      </c>
      <c r="F392" s="61">
        <v>1703</v>
      </c>
      <c r="G392" s="60">
        <f t="shared" si="18"/>
        <v>2154.2950000000001</v>
      </c>
      <c r="H392" s="60">
        <f t="shared" si="19"/>
        <v>2435.2900000000004</v>
      </c>
      <c r="I392" s="60">
        <f t="shared" si="20"/>
        <v>2716.2850000000003</v>
      </c>
      <c r="J392" s="57" t="s">
        <v>147</v>
      </c>
    </row>
    <row r="393" spans="1:10" s="55" customFormat="1" ht="12.75" customHeight="1" x14ac:dyDescent="0.25">
      <c r="A393" s="53" t="s">
        <v>519</v>
      </c>
      <c r="B393" s="61">
        <v>816</v>
      </c>
      <c r="C393" s="61">
        <v>821</v>
      </c>
      <c r="D393" s="61">
        <v>1042</v>
      </c>
      <c r="E393" s="61">
        <v>1249</v>
      </c>
      <c r="F393" s="61">
        <v>1494</v>
      </c>
      <c r="G393" s="60">
        <f t="shared" si="18"/>
        <v>1889.91</v>
      </c>
      <c r="H393" s="60">
        <f t="shared" si="19"/>
        <v>2136.42</v>
      </c>
      <c r="I393" s="60">
        <f t="shared" si="20"/>
        <v>2382.9300000000003</v>
      </c>
      <c r="J393" s="54" t="s">
        <v>147</v>
      </c>
    </row>
    <row r="394" spans="1:10" ht="12.75" customHeight="1" x14ac:dyDescent="0.25">
      <c r="A394" s="53" t="s">
        <v>10</v>
      </c>
      <c r="B394" s="61">
        <v>1585</v>
      </c>
      <c r="C394" s="61">
        <v>1660</v>
      </c>
      <c r="D394" s="61">
        <v>1820</v>
      </c>
      <c r="E394" s="61">
        <v>2182</v>
      </c>
      <c r="F394" s="61">
        <v>2605</v>
      </c>
      <c r="G394" s="60">
        <f t="shared" si="18"/>
        <v>3295.3250000000003</v>
      </c>
      <c r="H394" s="60">
        <f t="shared" si="19"/>
        <v>3725.15</v>
      </c>
      <c r="I394" s="60">
        <f t="shared" si="20"/>
        <v>4154.9750000000004</v>
      </c>
      <c r="J394" s="54" t="s">
        <v>147</v>
      </c>
    </row>
    <row r="395" spans="1:10" ht="12.75" customHeight="1" x14ac:dyDescent="0.25">
      <c r="A395" s="53" t="s">
        <v>520</v>
      </c>
      <c r="B395" s="60">
        <v>1020</v>
      </c>
      <c r="C395" s="60">
        <v>1070</v>
      </c>
      <c r="D395" s="60">
        <v>1170</v>
      </c>
      <c r="E395" s="60">
        <v>1400</v>
      </c>
      <c r="F395" s="60">
        <v>1670</v>
      </c>
      <c r="G395" s="60">
        <f t="shared" si="18"/>
        <v>2112.5500000000002</v>
      </c>
      <c r="H395" s="60">
        <f t="shared" si="19"/>
        <v>2388.1000000000004</v>
      </c>
      <c r="I395" s="60">
        <f t="shared" si="20"/>
        <v>2663.65</v>
      </c>
      <c r="J395" s="54" t="s">
        <v>147</v>
      </c>
    </row>
    <row r="396" spans="1:10" s="55" customFormat="1" ht="12.75" customHeight="1" x14ac:dyDescent="0.25">
      <c r="A396" s="53" t="s">
        <v>521</v>
      </c>
      <c r="B396" s="60">
        <v>890</v>
      </c>
      <c r="C396" s="60">
        <v>940</v>
      </c>
      <c r="D396" s="60">
        <v>1030</v>
      </c>
      <c r="E396" s="60">
        <v>1240</v>
      </c>
      <c r="F396" s="60">
        <v>1470</v>
      </c>
      <c r="G396" s="60">
        <f t="shared" si="18"/>
        <v>1859.5500000000002</v>
      </c>
      <c r="H396" s="60">
        <f t="shared" si="19"/>
        <v>2102.1000000000004</v>
      </c>
      <c r="I396" s="60">
        <f t="shared" si="20"/>
        <v>2344.65</v>
      </c>
      <c r="J396" s="54" t="s">
        <v>147</v>
      </c>
    </row>
    <row r="397" spans="1:10" ht="12.75" customHeight="1" x14ac:dyDescent="0.25">
      <c r="A397" s="53" t="s">
        <v>17</v>
      </c>
      <c r="B397" s="60">
        <v>1585</v>
      </c>
      <c r="C397" s="60">
        <v>1660</v>
      </c>
      <c r="D397" s="60">
        <v>1820</v>
      </c>
      <c r="E397" s="60">
        <v>2182</v>
      </c>
      <c r="F397" s="60">
        <v>2605</v>
      </c>
      <c r="G397" s="60">
        <f t="shared" si="18"/>
        <v>3295.3250000000003</v>
      </c>
      <c r="H397" s="60">
        <f t="shared" si="19"/>
        <v>3725.15</v>
      </c>
      <c r="I397" s="60">
        <f t="shared" si="20"/>
        <v>4154.9750000000004</v>
      </c>
      <c r="J397" s="54" t="s">
        <v>147</v>
      </c>
    </row>
    <row r="398" spans="1:10" ht="12.75" customHeight="1" x14ac:dyDescent="0.25">
      <c r="A398" s="53" t="s">
        <v>522</v>
      </c>
      <c r="B398" s="60">
        <v>1590</v>
      </c>
      <c r="C398" s="60">
        <v>1660</v>
      </c>
      <c r="D398" s="60">
        <v>1820</v>
      </c>
      <c r="E398" s="60">
        <v>2180</v>
      </c>
      <c r="F398" s="60">
        <v>2610</v>
      </c>
      <c r="G398" s="60">
        <f t="shared" si="18"/>
        <v>3301.65</v>
      </c>
      <c r="H398" s="60">
        <f t="shared" si="19"/>
        <v>3732.3</v>
      </c>
      <c r="I398" s="60">
        <f t="shared" si="20"/>
        <v>4162.9500000000007</v>
      </c>
      <c r="J398" s="54" t="s">
        <v>147</v>
      </c>
    </row>
    <row r="399" spans="1:10" ht="12.75" customHeight="1" x14ac:dyDescent="0.25">
      <c r="A399" s="53" t="s">
        <v>523</v>
      </c>
      <c r="B399" s="60">
        <v>970</v>
      </c>
      <c r="C399" s="60">
        <v>1010</v>
      </c>
      <c r="D399" s="60">
        <v>1120</v>
      </c>
      <c r="E399" s="60">
        <v>1460</v>
      </c>
      <c r="F399" s="60">
        <v>1810</v>
      </c>
      <c r="G399" s="60">
        <f t="shared" si="18"/>
        <v>2289.65</v>
      </c>
      <c r="H399" s="60">
        <f t="shared" si="19"/>
        <v>2588.3000000000002</v>
      </c>
      <c r="I399" s="60">
        <f t="shared" si="20"/>
        <v>2886.9500000000003</v>
      </c>
      <c r="J399" s="54" t="s">
        <v>205</v>
      </c>
    </row>
    <row r="400" spans="1:10" ht="12.75" customHeight="1" x14ac:dyDescent="0.25">
      <c r="A400" s="53" t="s">
        <v>524</v>
      </c>
      <c r="B400" s="60">
        <v>1120</v>
      </c>
      <c r="C400" s="60">
        <v>1130</v>
      </c>
      <c r="D400" s="60">
        <v>1350</v>
      </c>
      <c r="E400" s="60">
        <v>1800</v>
      </c>
      <c r="F400" s="60">
        <v>2140</v>
      </c>
      <c r="G400" s="60">
        <f t="shared" si="18"/>
        <v>2707.1000000000004</v>
      </c>
      <c r="H400" s="60">
        <f t="shared" si="19"/>
        <v>3060.2000000000003</v>
      </c>
      <c r="I400" s="60">
        <f t="shared" si="20"/>
        <v>3413.3</v>
      </c>
      <c r="J400" s="54" t="s">
        <v>205</v>
      </c>
    </row>
    <row r="401" spans="1:10" ht="12.75" customHeight="1" x14ac:dyDescent="0.25">
      <c r="A401" s="53" t="s">
        <v>525</v>
      </c>
      <c r="B401" s="60">
        <v>1280</v>
      </c>
      <c r="C401" s="60">
        <v>1340</v>
      </c>
      <c r="D401" s="60">
        <v>1470</v>
      </c>
      <c r="E401" s="60">
        <v>1760</v>
      </c>
      <c r="F401" s="60">
        <v>2100</v>
      </c>
      <c r="G401" s="60">
        <f t="shared" si="18"/>
        <v>2656.5</v>
      </c>
      <c r="H401" s="60">
        <f t="shared" si="19"/>
        <v>3003.0000000000005</v>
      </c>
      <c r="I401" s="60">
        <f t="shared" si="20"/>
        <v>3349.5000000000005</v>
      </c>
      <c r="J401" s="54" t="s">
        <v>147</v>
      </c>
    </row>
    <row r="402" spans="1:10" ht="12.75" customHeight="1" x14ac:dyDescent="0.25">
      <c r="A402" s="53" t="s">
        <v>526</v>
      </c>
      <c r="B402" s="60">
        <v>1470</v>
      </c>
      <c r="C402" s="60">
        <v>1540</v>
      </c>
      <c r="D402" s="60">
        <v>1690</v>
      </c>
      <c r="E402" s="60">
        <v>2030</v>
      </c>
      <c r="F402" s="60">
        <v>2420</v>
      </c>
      <c r="G402" s="60">
        <f t="shared" si="18"/>
        <v>3061.3</v>
      </c>
      <c r="H402" s="60">
        <f t="shared" si="19"/>
        <v>3460.6000000000004</v>
      </c>
      <c r="I402" s="60">
        <f t="shared" si="20"/>
        <v>3859.9</v>
      </c>
      <c r="J402" s="54" t="s">
        <v>147</v>
      </c>
    </row>
    <row r="403" spans="1:10" ht="12.75" customHeight="1" x14ac:dyDescent="0.25">
      <c r="A403" s="53" t="s">
        <v>527</v>
      </c>
      <c r="B403" s="60">
        <v>1810</v>
      </c>
      <c r="C403" s="60">
        <v>1900</v>
      </c>
      <c r="D403" s="60">
        <v>2080</v>
      </c>
      <c r="E403" s="60">
        <v>2490</v>
      </c>
      <c r="F403" s="60">
        <v>2980</v>
      </c>
      <c r="G403" s="60">
        <f t="shared" si="18"/>
        <v>3769.7000000000003</v>
      </c>
      <c r="H403" s="60">
        <f t="shared" si="19"/>
        <v>4261.4000000000005</v>
      </c>
      <c r="I403" s="60">
        <f t="shared" si="20"/>
        <v>4753.1000000000004</v>
      </c>
      <c r="J403" s="54" t="s">
        <v>147</v>
      </c>
    </row>
    <row r="404" spans="1:10" ht="12.75" customHeight="1" x14ac:dyDescent="0.25">
      <c r="A404" s="53" t="s">
        <v>528</v>
      </c>
      <c r="B404" s="60">
        <v>1580</v>
      </c>
      <c r="C404" s="60">
        <v>1650</v>
      </c>
      <c r="D404" s="60">
        <v>1810</v>
      </c>
      <c r="E404" s="60">
        <v>2170</v>
      </c>
      <c r="F404" s="60">
        <v>2590</v>
      </c>
      <c r="G404" s="60">
        <f t="shared" si="18"/>
        <v>3276.3500000000004</v>
      </c>
      <c r="H404" s="60">
        <f t="shared" si="19"/>
        <v>3703.7000000000003</v>
      </c>
      <c r="I404" s="60">
        <f t="shared" si="20"/>
        <v>4131.05</v>
      </c>
      <c r="J404" s="54" t="s">
        <v>147</v>
      </c>
    </row>
    <row r="405" spans="1:10" ht="12.75" customHeight="1" x14ac:dyDescent="0.25">
      <c r="A405" s="53" t="s">
        <v>529</v>
      </c>
      <c r="B405" s="60">
        <v>1380</v>
      </c>
      <c r="C405" s="60">
        <v>1440</v>
      </c>
      <c r="D405" s="60">
        <v>1580</v>
      </c>
      <c r="E405" s="60">
        <v>1890</v>
      </c>
      <c r="F405" s="60">
        <v>2260</v>
      </c>
      <c r="G405" s="60">
        <f t="shared" si="18"/>
        <v>2858.9</v>
      </c>
      <c r="H405" s="60">
        <f t="shared" si="19"/>
        <v>3231.8</v>
      </c>
      <c r="I405" s="60">
        <f t="shared" si="20"/>
        <v>3604.7000000000003</v>
      </c>
      <c r="J405" s="54" t="s">
        <v>147</v>
      </c>
    </row>
    <row r="406" spans="1:10" ht="12.75" customHeight="1" x14ac:dyDescent="0.25">
      <c r="A406" s="53" t="s">
        <v>530</v>
      </c>
      <c r="B406" s="60">
        <v>1520</v>
      </c>
      <c r="C406" s="60">
        <v>1590</v>
      </c>
      <c r="D406" s="60">
        <v>1740</v>
      </c>
      <c r="E406" s="60">
        <v>2090</v>
      </c>
      <c r="F406" s="60">
        <v>2490</v>
      </c>
      <c r="G406" s="60">
        <f t="shared" si="18"/>
        <v>3149.8500000000004</v>
      </c>
      <c r="H406" s="60">
        <f t="shared" si="19"/>
        <v>3560.7000000000003</v>
      </c>
      <c r="I406" s="60">
        <f t="shared" si="20"/>
        <v>3971.55</v>
      </c>
      <c r="J406" s="54" t="s">
        <v>147</v>
      </c>
    </row>
    <row r="407" spans="1:10" s="55" customFormat="1" ht="12.75" customHeight="1" x14ac:dyDescent="0.25">
      <c r="A407" s="53" t="s">
        <v>531</v>
      </c>
      <c r="B407" s="60">
        <v>1650</v>
      </c>
      <c r="C407" s="60">
        <v>1720</v>
      </c>
      <c r="D407" s="60">
        <v>1890</v>
      </c>
      <c r="E407" s="60">
        <v>2270</v>
      </c>
      <c r="F407" s="60">
        <v>2710</v>
      </c>
      <c r="G407" s="60">
        <f t="shared" si="18"/>
        <v>3428.15</v>
      </c>
      <c r="H407" s="60">
        <f t="shared" si="19"/>
        <v>3875.3</v>
      </c>
      <c r="I407" s="60">
        <f t="shared" si="20"/>
        <v>4322.4500000000007</v>
      </c>
      <c r="J407" s="54" t="s">
        <v>147</v>
      </c>
    </row>
    <row r="408" spans="1:10" s="55" customFormat="1" ht="12.75" customHeight="1" x14ac:dyDescent="0.25">
      <c r="A408" s="53" t="s">
        <v>532</v>
      </c>
      <c r="B408" s="61">
        <v>1106</v>
      </c>
      <c r="C408" s="61">
        <v>1221</v>
      </c>
      <c r="D408" s="61">
        <v>1362</v>
      </c>
      <c r="E408" s="61">
        <v>1821</v>
      </c>
      <c r="F408" s="61">
        <v>2148</v>
      </c>
      <c r="G408" s="60">
        <f t="shared" si="18"/>
        <v>2717.22</v>
      </c>
      <c r="H408" s="60">
        <f t="shared" si="19"/>
        <v>3071.6400000000003</v>
      </c>
      <c r="I408" s="60">
        <f t="shared" si="20"/>
        <v>3426.0600000000004</v>
      </c>
      <c r="J408" s="57" t="s">
        <v>147</v>
      </c>
    </row>
    <row r="409" spans="1:10" s="55" customFormat="1" ht="12.75" customHeight="1" x14ac:dyDescent="0.25">
      <c r="A409" s="56" t="s">
        <v>533</v>
      </c>
      <c r="B409" s="120">
        <v>0</v>
      </c>
      <c r="C409" s="120">
        <v>0</v>
      </c>
      <c r="D409" s="120">
        <v>0</v>
      </c>
      <c r="E409" s="120">
        <v>0</v>
      </c>
      <c r="F409" s="120">
        <v>0</v>
      </c>
      <c r="G409" s="60">
        <f t="shared" si="18"/>
        <v>0</v>
      </c>
      <c r="H409" s="60">
        <f t="shared" si="19"/>
        <v>0</v>
      </c>
      <c r="I409" s="60">
        <f t="shared" si="20"/>
        <v>0</v>
      </c>
      <c r="J409" s="121"/>
    </row>
    <row r="410" spans="1:10" s="55" customFormat="1" ht="12.75" customHeight="1" x14ac:dyDescent="0.25">
      <c r="A410" s="53" t="s">
        <v>534</v>
      </c>
      <c r="B410" s="61">
        <v>857</v>
      </c>
      <c r="C410" s="61">
        <v>862</v>
      </c>
      <c r="D410" s="61">
        <v>1089</v>
      </c>
      <c r="E410" s="61">
        <v>1306</v>
      </c>
      <c r="F410" s="61">
        <v>1561</v>
      </c>
      <c r="G410" s="60">
        <f t="shared" si="18"/>
        <v>1974.6650000000002</v>
      </c>
      <c r="H410" s="60">
        <f t="shared" si="19"/>
        <v>2232.23</v>
      </c>
      <c r="I410" s="60">
        <f t="shared" si="20"/>
        <v>2489.7950000000001</v>
      </c>
      <c r="J410" s="57" t="s">
        <v>147</v>
      </c>
    </row>
    <row r="411" spans="1:10" ht="12.75" customHeight="1" x14ac:dyDescent="0.25">
      <c r="A411" s="53" t="s">
        <v>535</v>
      </c>
      <c r="B411" s="61">
        <v>981</v>
      </c>
      <c r="C411" s="61">
        <v>1004</v>
      </c>
      <c r="D411" s="61">
        <v>1153</v>
      </c>
      <c r="E411" s="61">
        <v>1483</v>
      </c>
      <c r="F411" s="61">
        <v>1934</v>
      </c>
      <c r="G411" s="60">
        <f t="shared" si="18"/>
        <v>2446.5100000000002</v>
      </c>
      <c r="H411" s="60">
        <f t="shared" si="19"/>
        <v>2765.62</v>
      </c>
      <c r="I411" s="60">
        <f t="shared" si="20"/>
        <v>3084.7300000000005</v>
      </c>
      <c r="J411" s="57" t="s">
        <v>147</v>
      </c>
    </row>
    <row r="412" spans="1:10" ht="12.75" customHeight="1" x14ac:dyDescent="0.25">
      <c r="A412" s="53" t="s">
        <v>24</v>
      </c>
      <c r="B412" s="61">
        <v>1585</v>
      </c>
      <c r="C412" s="61">
        <v>1660</v>
      </c>
      <c r="D412" s="61">
        <v>1820</v>
      </c>
      <c r="E412" s="61">
        <v>2182</v>
      </c>
      <c r="F412" s="61">
        <v>2605</v>
      </c>
      <c r="G412" s="60">
        <f t="shared" si="18"/>
        <v>3295.3250000000003</v>
      </c>
      <c r="H412" s="60">
        <f t="shared" si="19"/>
        <v>3725.15</v>
      </c>
      <c r="I412" s="60">
        <f t="shared" si="20"/>
        <v>4154.9750000000004</v>
      </c>
      <c r="J412" s="54" t="s">
        <v>147</v>
      </c>
    </row>
    <row r="413" spans="1:10" ht="12.75" customHeight="1" x14ac:dyDescent="0.25">
      <c r="A413" s="53" t="s">
        <v>536</v>
      </c>
      <c r="B413" s="60">
        <v>1520</v>
      </c>
      <c r="C413" s="60">
        <v>1590</v>
      </c>
      <c r="D413" s="60">
        <v>1750</v>
      </c>
      <c r="E413" s="60">
        <v>2090</v>
      </c>
      <c r="F413" s="60">
        <v>2530</v>
      </c>
      <c r="G413" s="60">
        <f t="shared" si="18"/>
        <v>3200.4500000000003</v>
      </c>
      <c r="H413" s="60">
        <f t="shared" si="19"/>
        <v>3617.9</v>
      </c>
      <c r="I413" s="60">
        <f t="shared" si="20"/>
        <v>4035.3500000000004</v>
      </c>
      <c r="J413" s="54" t="s">
        <v>147</v>
      </c>
    </row>
    <row r="414" spans="1:10" ht="12.75" customHeight="1" x14ac:dyDescent="0.25">
      <c r="A414" s="53" t="s">
        <v>537</v>
      </c>
      <c r="B414" s="60">
        <v>1040</v>
      </c>
      <c r="C414" s="60">
        <v>1090</v>
      </c>
      <c r="D414" s="60">
        <v>1230</v>
      </c>
      <c r="E414" s="60">
        <v>1490</v>
      </c>
      <c r="F414" s="60">
        <v>1710</v>
      </c>
      <c r="G414" s="60">
        <f t="shared" si="18"/>
        <v>2163.15</v>
      </c>
      <c r="H414" s="60">
        <f t="shared" si="19"/>
        <v>2445.3000000000002</v>
      </c>
      <c r="I414" s="60">
        <f t="shared" si="20"/>
        <v>2727.4500000000003</v>
      </c>
      <c r="J414" s="54" t="s">
        <v>147</v>
      </c>
    </row>
    <row r="415" spans="1:10" s="55" customFormat="1" ht="12.75" customHeight="1" x14ac:dyDescent="0.25">
      <c r="A415" s="53" t="s">
        <v>538</v>
      </c>
      <c r="B415" s="60">
        <v>1110</v>
      </c>
      <c r="C415" s="60">
        <v>1160</v>
      </c>
      <c r="D415" s="60">
        <v>1270</v>
      </c>
      <c r="E415" s="60">
        <v>1520</v>
      </c>
      <c r="F415" s="60">
        <v>1820</v>
      </c>
      <c r="G415" s="60">
        <f t="shared" si="18"/>
        <v>2302.3000000000002</v>
      </c>
      <c r="H415" s="60">
        <f t="shared" si="19"/>
        <v>2602.6000000000004</v>
      </c>
      <c r="I415" s="60">
        <f t="shared" si="20"/>
        <v>2902.9</v>
      </c>
      <c r="J415" s="54" t="s">
        <v>147</v>
      </c>
    </row>
    <row r="416" spans="1:10" s="55" customFormat="1" ht="12.75" customHeight="1" x14ac:dyDescent="0.25">
      <c r="A416" s="53" t="s">
        <v>539</v>
      </c>
      <c r="B416" s="60">
        <v>1090</v>
      </c>
      <c r="C416" s="60">
        <v>1140</v>
      </c>
      <c r="D416" s="60">
        <v>1250</v>
      </c>
      <c r="E416" s="60">
        <v>1500</v>
      </c>
      <c r="F416" s="60">
        <v>1790</v>
      </c>
      <c r="G416" s="60">
        <f t="shared" si="18"/>
        <v>2264.3500000000004</v>
      </c>
      <c r="H416" s="60">
        <f t="shared" si="19"/>
        <v>2559.7000000000003</v>
      </c>
      <c r="I416" s="60">
        <f t="shared" si="20"/>
        <v>2855.05</v>
      </c>
      <c r="J416" s="54" t="s">
        <v>147</v>
      </c>
    </row>
    <row r="417" spans="1:10" s="55" customFormat="1" ht="12.75" customHeight="1" x14ac:dyDescent="0.25">
      <c r="A417" s="53" t="s">
        <v>540</v>
      </c>
      <c r="B417" s="61">
        <v>765</v>
      </c>
      <c r="C417" s="61">
        <v>770</v>
      </c>
      <c r="D417" s="61">
        <v>973</v>
      </c>
      <c r="E417" s="61">
        <v>1167</v>
      </c>
      <c r="F417" s="61">
        <v>1417</v>
      </c>
      <c r="G417" s="60">
        <f t="shared" si="18"/>
        <v>1792.5050000000001</v>
      </c>
      <c r="H417" s="60">
        <f t="shared" si="19"/>
        <v>2026.3100000000002</v>
      </c>
      <c r="I417" s="60">
        <f t="shared" si="20"/>
        <v>2260.1150000000002</v>
      </c>
      <c r="J417" s="57" t="s">
        <v>147</v>
      </c>
    </row>
    <row r="418" spans="1:10" s="55" customFormat="1" ht="12.75" customHeight="1" x14ac:dyDescent="0.25">
      <c r="A418" s="53" t="s">
        <v>541</v>
      </c>
      <c r="B418" s="61">
        <v>788</v>
      </c>
      <c r="C418" s="61">
        <v>793</v>
      </c>
      <c r="D418" s="61">
        <v>973</v>
      </c>
      <c r="E418" s="61">
        <v>1167</v>
      </c>
      <c r="F418" s="61">
        <v>1452</v>
      </c>
      <c r="G418" s="60">
        <f t="shared" si="18"/>
        <v>1836.7800000000002</v>
      </c>
      <c r="H418" s="60">
        <f t="shared" si="19"/>
        <v>2076.36</v>
      </c>
      <c r="I418" s="60">
        <f t="shared" si="20"/>
        <v>2315.9400000000005</v>
      </c>
      <c r="J418" s="57" t="s">
        <v>147</v>
      </c>
    </row>
    <row r="419" spans="1:10" s="55" customFormat="1" ht="12.75" customHeight="1" x14ac:dyDescent="0.25">
      <c r="A419" s="53" t="s">
        <v>542</v>
      </c>
      <c r="B419" s="61">
        <v>765</v>
      </c>
      <c r="C419" s="61">
        <v>770</v>
      </c>
      <c r="D419" s="61">
        <v>973</v>
      </c>
      <c r="E419" s="61">
        <v>1353</v>
      </c>
      <c r="F419" s="61">
        <v>1395</v>
      </c>
      <c r="G419" s="60">
        <f t="shared" si="18"/>
        <v>1764.6750000000002</v>
      </c>
      <c r="H419" s="60">
        <f t="shared" si="19"/>
        <v>1994.8500000000001</v>
      </c>
      <c r="I419" s="60">
        <f t="shared" si="20"/>
        <v>2225.0250000000001</v>
      </c>
      <c r="J419" s="57" t="s">
        <v>147</v>
      </c>
    </row>
    <row r="420" spans="1:10" s="55" customFormat="1" ht="12.75" customHeight="1" x14ac:dyDescent="0.25">
      <c r="A420" s="53" t="s">
        <v>543</v>
      </c>
      <c r="B420" s="61">
        <v>828</v>
      </c>
      <c r="C420" s="61">
        <v>888</v>
      </c>
      <c r="D420" s="61">
        <v>973</v>
      </c>
      <c r="E420" s="61">
        <v>1181</v>
      </c>
      <c r="F420" s="61">
        <v>1395</v>
      </c>
      <c r="G420" s="60">
        <f t="shared" si="18"/>
        <v>1764.6750000000002</v>
      </c>
      <c r="H420" s="60">
        <f t="shared" si="19"/>
        <v>1994.8500000000001</v>
      </c>
      <c r="I420" s="60">
        <f t="shared" si="20"/>
        <v>2225.0250000000001</v>
      </c>
      <c r="J420" s="57" t="s">
        <v>147</v>
      </c>
    </row>
    <row r="421" spans="1:10" s="55" customFormat="1" ht="12.75" customHeight="1" x14ac:dyDescent="0.25">
      <c r="A421" s="53" t="s">
        <v>544</v>
      </c>
      <c r="B421" s="61">
        <v>1085</v>
      </c>
      <c r="C421" s="61">
        <v>1158</v>
      </c>
      <c r="D421" s="61">
        <v>1307</v>
      </c>
      <c r="E421" s="61">
        <v>1567</v>
      </c>
      <c r="F421" s="61">
        <v>1731</v>
      </c>
      <c r="G421" s="60">
        <f t="shared" si="18"/>
        <v>2189.7150000000001</v>
      </c>
      <c r="H421" s="60">
        <f t="shared" si="19"/>
        <v>2475.3300000000004</v>
      </c>
      <c r="I421" s="60">
        <f t="shared" si="20"/>
        <v>2760.9450000000002</v>
      </c>
      <c r="J421" s="57" t="s">
        <v>147</v>
      </c>
    </row>
    <row r="422" spans="1:10" s="55" customFormat="1" ht="12.75" customHeight="1" x14ac:dyDescent="0.25">
      <c r="A422" s="53" t="s">
        <v>545</v>
      </c>
      <c r="B422" s="61">
        <v>754</v>
      </c>
      <c r="C422" s="61">
        <v>759</v>
      </c>
      <c r="D422" s="61">
        <v>973</v>
      </c>
      <c r="E422" s="61">
        <v>1353</v>
      </c>
      <c r="F422" s="61">
        <v>1476</v>
      </c>
      <c r="G422" s="60">
        <f t="shared" si="18"/>
        <v>1867.1400000000003</v>
      </c>
      <c r="H422" s="60">
        <f t="shared" si="19"/>
        <v>2110.6800000000003</v>
      </c>
      <c r="I422" s="60">
        <f t="shared" si="20"/>
        <v>2354.2199999999998</v>
      </c>
      <c r="J422" s="57" t="s">
        <v>147</v>
      </c>
    </row>
    <row r="423" spans="1:10" s="55" customFormat="1" ht="12.75" customHeight="1" x14ac:dyDescent="0.25">
      <c r="A423" s="53" t="s">
        <v>546</v>
      </c>
      <c r="B423" s="61">
        <v>915</v>
      </c>
      <c r="C423" s="61">
        <v>921</v>
      </c>
      <c r="D423" s="61">
        <v>1192</v>
      </c>
      <c r="E423" s="61">
        <v>1583</v>
      </c>
      <c r="F423" s="61">
        <v>1915</v>
      </c>
      <c r="G423" s="60">
        <f t="shared" si="18"/>
        <v>2422.4750000000004</v>
      </c>
      <c r="H423" s="60">
        <f t="shared" si="19"/>
        <v>2738.4500000000003</v>
      </c>
      <c r="I423" s="60">
        <f t="shared" si="20"/>
        <v>3054.4250000000002</v>
      </c>
      <c r="J423" s="57" t="s">
        <v>147</v>
      </c>
    </row>
    <row r="424" spans="1:10" s="55" customFormat="1" ht="12.75" customHeight="1" x14ac:dyDescent="0.25">
      <c r="A424" s="53" t="s">
        <v>547</v>
      </c>
      <c r="B424" s="61">
        <v>671</v>
      </c>
      <c r="C424" s="61">
        <v>742</v>
      </c>
      <c r="D424" s="61">
        <v>973</v>
      </c>
      <c r="E424" s="61">
        <v>1284</v>
      </c>
      <c r="F424" s="61">
        <v>1614</v>
      </c>
      <c r="G424" s="60">
        <f t="shared" si="18"/>
        <v>2041.71</v>
      </c>
      <c r="H424" s="60">
        <f t="shared" si="19"/>
        <v>2308.02</v>
      </c>
      <c r="I424" s="60">
        <f t="shared" si="20"/>
        <v>2574.3300000000004</v>
      </c>
      <c r="J424" s="57" t="s">
        <v>147</v>
      </c>
    </row>
    <row r="425" spans="1:10" s="55" customFormat="1" ht="12.75" customHeight="1" x14ac:dyDescent="0.25">
      <c r="A425" s="53" t="s">
        <v>548</v>
      </c>
      <c r="B425" s="61">
        <v>966</v>
      </c>
      <c r="C425" s="61">
        <v>1006</v>
      </c>
      <c r="D425" s="61">
        <v>1129</v>
      </c>
      <c r="E425" s="61">
        <v>1534</v>
      </c>
      <c r="F425" s="61">
        <v>1858</v>
      </c>
      <c r="G425" s="60">
        <f t="shared" si="18"/>
        <v>2350.37</v>
      </c>
      <c r="H425" s="60">
        <f t="shared" si="19"/>
        <v>2656.9400000000005</v>
      </c>
      <c r="I425" s="60">
        <f t="shared" si="20"/>
        <v>2963.51</v>
      </c>
      <c r="J425" s="57" t="s">
        <v>147</v>
      </c>
    </row>
    <row r="426" spans="1:10" s="55" customFormat="1" ht="12.75" customHeight="1" x14ac:dyDescent="0.25">
      <c r="A426" s="53" t="s">
        <v>549</v>
      </c>
      <c r="B426" s="61">
        <v>1225</v>
      </c>
      <c r="C426" s="61">
        <v>1283</v>
      </c>
      <c r="D426" s="61">
        <v>1406</v>
      </c>
      <c r="E426" s="61">
        <v>1868</v>
      </c>
      <c r="F426" s="61">
        <v>2359</v>
      </c>
      <c r="G426" s="60">
        <f t="shared" si="18"/>
        <v>2984.1350000000002</v>
      </c>
      <c r="H426" s="60">
        <f t="shared" si="19"/>
        <v>3373.37</v>
      </c>
      <c r="I426" s="60">
        <f t="shared" si="20"/>
        <v>3762.6050000000005</v>
      </c>
      <c r="J426" s="57" t="s">
        <v>147</v>
      </c>
    </row>
    <row r="427" spans="1:10" s="55" customFormat="1" ht="12.75" customHeight="1" x14ac:dyDescent="0.25">
      <c r="A427" s="53" t="s">
        <v>550</v>
      </c>
      <c r="B427" s="61">
        <v>743</v>
      </c>
      <c r="C427" s="61">
        <v>758</v>
      </c>
      <c r="D427" s="61">
        <v>995</v>
      </c>
      <c r="E427" s="61">
        <v>1305</v>
      </c>
      <c r="F427" s="61">
        <v>1317</v>
      </c>
      <c r="G427" s="60">
        <f t="shared" si="18"/>
        <v>1666.0050000000001</v>
      </c>
      <c r="H427" s="60">
        <f t="shared" si="19"/>
        <v>1883.31</v>
      </c>
      <c r="I427" s="60">
        <f t="shared" si="20"/>
        <v>2100.6150000000002</v>
      </c>
      <c r="J427" s="57" t="s">
        <v>147</v>
      </c>
    </row>
    <row r="428" spans="1:10" s="55" customFormat="1" ht="12.75" customHeight="1" x14ac:dyDescent="0.25">
      <c r="A428" s="53" t="s">
        <v>551</v>
      </c>
      <c r="B428" s="61">
        <v>987</v>
      </c>
      <c r="C428" s="61">
        <v>1034</v>
      </c>
      <c r="D428" s="61">
        <v>1133</v>
      </c>
      <c r="E428" s="61">
        <v>1409</v>
      </c>
      <c r="F428" s="61">
        <v>1901</v>
      </c>
      <c r="G428" s="60">
        <f t="shared" si="18"/>
        <v>2404.7650000000003</v>
      </c>
      <c r="H428" s="60">
        <f t="shared" si="19"/>
        <v>2718.4300000000003</v>
      </c>
      <c r="I428" s="60">
        <f t="shared" si="20"/>
        <v>3032.0950000000003</v>
      </c>
      <c r="J428" s="57" t="s">
        <v>147</v>
      </c>
    </row>
    <row r="429" spans="1:10" s="55" customFormat="1" ht="12.75" customHeight="1" x14ac:dyDescent="0.25">
      <c r="A429" s="53" t="s">
        <v>552</v>
      </c>
      <c r="B429" s="61">
        <v>915</v>
      </c>
      <c r="C429" s="61">
        <v>921</v>
      </c>
      <c r="D429" s="61">
        <v>1192</v>
      </c>
      <c r="E429" s="61">
        <v>1583</v>
      </c>
      <c r="F429" s="61">
        <v>1915</v>
      </c>
      <c r="G429" s="60">
        <f t="shared" si="18"/>
        <v>2422.4750000000004</v>
      </c>
      <c r="H429" s="60">
        <f t="shared" si="19"/>
        <v>2738.4500000000003</v>
      </c>
      <c r="I429" s="60">
        <f t="shared" si="20"/>
        <v>3054.4250000000002</v>
      </c>
      <c r="J429" s="57" t="s">
        <v>147</v>
      </c>
    </row>
    <row r="430" spans="1:10" s="55" customFormat="1" ht="12.75" customHeight="1" x14ac:dyDescent="0.25">
      <c r="A430" s="53" t="s">
        <v>553</v>
      </c>
      <c r="B430" s="61">
        <v>1085</v>
      </c>
      <c r="C430" s="61">
        <v>1136</v>
      </c>
      <c r="D430" s="61">
        <v>1245</v>
      </c>
      <c r="E430" s="61">
        <v>1577</v>
      </c>
      <c r="F430" s="61">
        <v>2089</v>
      </c>
      <c r="G430" s="60">
        <f t="shared" si="18"/>
        <v>2642.585</v>
      </c>
      <c r="H430" s="60">
        <f t="shared" si="19"/>
        <v>2987.27</v>
      </c>
      <c r="I430" s="60">
        <f t="shared" si="20"/>
        <v>3331.9550000000004</v>
      </c>
      <c r="J430" s="57" t="s">
        <v>147</v>
      </c>
    </row>
    <row r="431" spans="1:10" s="55" customFormat="1" ht="12.75" customHeight="1" x14ac:dyDescent="0.25">
      <c r="A431" s="53" t="s">
        <v>554</v>
      </c>
      <c r="B431" s="61">
        <v>737</v>
      </c>
      <c r="C431" s="61">
        <v>742</v>
      </c>
      <c r="D431" s="61">
        <v>973</v>
      </c>
      <c r="E431" s="61">
        <v>1167</v>
      </c>
      <c r="F431" s="61">
        <v>1632</v>
      </c>
      <c r="G431" s="60">
        <f t="shared" si="18"/>
        <v>2064.48</v>
      </c>
      <c r="H431" s="60">
        <f t="shared" si="19"/>
        <v>2333.7600000000002</v>
      </c>
      <c r="I431" s="60">
        <f t="shared" si="20"/>
        <v>2603.0400000000004</v>
      </c>
      <c r="J431" s="57" t="s">
        <v>147</v>
      </c>
    </row>
    <row r="432" spans="1:10" s="55" customFormat="1" ht="12.75" customHeight="1" x14ac:dyDescent="0.25">
      <c r="A432" s="53" t="s">
        <v>555</v>
      </c>
      <c r="B432" s="61">
        <v>1159</v>
      </c>
      <c r="C432" s="61">
        <v>1183</v>
      </c>
      <c r="D432" s="61">
        <v>1331</v>
      </c>
      <c r="E432" s="61">
        <v>1734</v>
      </c>
      <c r="F432" s="61">
        <v>1831</v>
      </c>
      <c r="G432" s="60">
        <f t="shared" si="18"/>
        <v>2316.2150000000001</v>
      </c>
      <c r="H432" s="60">
        <f t="shared" si="19"/>
        <v>2618.3300000000004</v>
      </c>
      <c r="I432" s="60">
        <f t="shared" si="20"/>
        <v>2920.4450000000002</v>
      </c>
      <c r="J432" s="57" t="s">
        <v>147</v>
      </c>
    </row>
    <row r="433" spans="1:10" s="55" customFormat="1" ht="12.75" customHeight="1" x14ac:dyDescent="0.25">
      <c r="A433" s="53" t="s">
        <v>556</v>
      </c>
      <c r="B433" s="61">
        <v>895</v>
      </c>
      <c r="C433" s="61">
        <v>939</v>
      </c>
      <c r="D433" s="61">
        <v>1088</v>
      </c>
      <c r="E433" s="61">
        <v>1445</v>
      </c>
      <c r="F433" s="61">
        <v>1703</v>
      </c>
      <c r="G433" s="60">
        <f t="shared" si="18"/>
        <v>2154.2950000000001</v>
      </c>
      <c r="H433" s="60">
        <f t="shared" si="19"/>
        <v>2435.2900000000004</v>
      </c>
      <c r="I433" s="60">
        <f t="shared" si="20"/>
        <v>2716.2850000000003</v>
      </c>
      <c r="J433" s="57" t="s">
        <v>147</v>
      </c>
    </row>
    <row r="434" spans="1:10" s="55" customFormat="1" ht="12.75" customHeight="1" x14ac:dyDescent="0.25">
      <c r="A434" s="53" t="s">
        <v>557</v>
      </c>
      <c r="B434" s="61">
        <v>939</v>
      </c>
      <c r="C434" s="61">
        <v>1114</v>
      </c>
      <c r="D434" s="61">
        <v>1261</v>
      </c>
      <c r="E434" s="61">
        <v>1627</v>
      </c>
      <c r="F434" s="61">
        <v>1984</v>
      </c>
      <c r="G434" s="60">
        <f t="shared" si="18"/>
        <v>2509.7600000000002</v>
      </c>
      <c r="H434" s="60">
        <f t="shared" si="19"/>
        <v>2837.12</v>
      </c>
      <c r="I434" s="60">
        <f t="shared" si="20"/>
        <v>3164.4800000000005</v>
      </c>
      <c r="J434" s="57" t="s">
        <v>147</v>
      </c>
    </row>
    <row r="435" spans="1:10" s="55" customFormat="1" ht="12.75" customHeight="1" x14ac:dyDescent="0.25">
      <c r="A435" s="53" t="s">
        <v>558</v>
      </c>
      <c r="B435" s="61">
        <v>1035</v>
      </c>
      <c r="C435" s="61">
        <v>1105</v>
      </c>
      <c r="D435" s="61">
        <v>1293</v>
      </c>
      <c r="E435" s="61">
        <v>1550</v>
      </c>
      <c r="F435" s="61">
        <v>1906</v>
      </c>
      <c r="G435" s="60">
        <f t="shared" si="18"/>
        <v>2411.09</v>
      </c>
      <c r="H435" s="60">
        <f t="shared" si="19"/>
        <v>2725.5800000000004</v>
      </c>
      <c r="I435" s="60">
        <f t="shared" si="20"/>
        <v>3040.07</v>
      </c>
      <c r="J435" s="57" t="s">
        <v>147</v>
      </c>
    </row>
    <row r="436" spans="1:10" s="55" customFormat="1" ht="12.75" customHeight="1" x14ac:dyDescent="0.25">
      <c r="A436" s="53" t="s">
        <v>559</v>
      </c>
      <c r="B436" s="61">
        <v>758</v>
      </c>
      <c r="C436" s="61">
        <v>763</v>
      </c>
      <c r="D436" s="61">
        <v>1001</v>
      </c>
      <c r="E436" s="61">
        <v>1392</v>
      </c>
      <c r="F436" s="61">
        <v>1511</v>
      </c>
      <c r="G436" s="60">
        <f t="shared" si="18"/>
        <v>1911.4150000000002</v>
      </c>
      <c r="H436" s="60">
        <f t="shared" si="19"/>
        <v>2160.73</v>
      </c>
      <c r="I436" s="60">
        <f t="shared" si="20"/>
        <v>2410.0450000000001</v>
      </c>
      <c r="J436" s="57" t="s">
        <v>147</v>
      </c>
    </row>
    <row r="437" spans="1:10" s="55" customFormat="1" ht="12.75" customHeight="1" x14ac:dyDescent="0.25">
      <c r="A437" s="53" t="s">
        <v>560</v>
      </c>
      <c r="B437" s="61">
        <v>765</v>
      </c>
      <c r="C437" s="61">
        <v>770</v>
      </c>
      <c r="D437" s="61">
        <v>973</v>
      </c>
      <c r="E437" s="61">
        <v>1353</v>
      </c>
      <c r="F437" s="61">
        <v>1407</v>
      </c>
      <c r="G437" s="60">
        <f t="shared" si="18"/>
        <v>1779.855</v>
      </c>
      <c r="H437" s="60">
        <f t="shared" si="19"/>
        <v>2012.01</v>
      </c>
      <c r="I437" s="60">
        <f t="shared" si="20"/>
        <v>2244.1650000000004</v>
      </c>
      <c r="J437" s="57" t="s">
        <v>147</v>
      </c>
    </row>
    <row r="438" spans="1:10" s="55" customFormat="1" ht="12.75" customHeight="1" x14ac:dyDescent="0.25">
      <c r="A438" s="53" t="s">
        <v>561</v>
      </c>
      <c r="B438" s="61">
        <v>828</v>
      </c>
      <c r="C438" s="61">
        <v>888</v>
      </c>
      <c r="D438" s="61">
        <v>973</v>
      </c>
      <c r="E438" s="61">
        <v>1275</v>
      </c>
      <c r="F438" s="61">
        <v>1468</v>
      </c>
      <c r="G438" s="60">
        <f t="shared" si="18"/>
        <v>1857.0200000000002</v>
      </c>
      <c r="H438" s="60">
        <f t="shared" si="19"/>
        <v>2099.2400000000002</v>
      </c>
      <c r="I438" s="60">
        <f t="shared" si="20"/>
        <v>2341.46</v>
      </c>
      <c r="J438" s="57" t="s">
        <v>147</v>
      </c>
    </row>
    <row r="439" spans="1:10" s="55" customFormat="1" ht="12.75" customHeight="1" x14ac:dyDescent="0.25">
      <c r="A439" s="53" t="s">
        <v>562</v>
      </c>
      <c r="B439" s="61">
        <v>984</v>
      </c>
      <c r="C439" s="61">
        <v>1048</v>
      </c>
      <c r="D439" s="61">
        <v>1174</v>
      </c>
      <c r="E439" s="61">
        <v>1408</v>
      </c>
      <c r="F439" s="61">
        <v>1662</v>
      </c>
      <c r="G439" s="60">
        <f t="shared" si="18"/>
        <v>2102.4300000000003</v>
      </c>
      <c r="H439" s="60">
        <f t="shared" si="19"/>
        <v>2376.6600000000003</v>
      </c>
      <c r="I439" s="60">
        <f t="shared" si="20"/>
        <v>2650.8900000000003</v>
      </c>
      <c r="J439" s="57" t="s">
        <v>147</v>
      </c>
    </row>
    <row r="440" spans="1:10" s="55" customFormat="1" ht="12.75" customHeight="1" x14ac:dyDescent="0.25">
      <c r="A440" s="53" t="s">
        <v>563</v>
      </c>
      <c r="B440" s="61">
        <v>737</v>
      </c>
      <c r="C440" s="61">
        <v>742</v>
      </c>
      <c r="D440" s="61">
        <v>973</v>
      </c>
      <c r="E440" s="61">
        <v>1353</v>
      </c>
      <c r="F440" s="61">
        <v>1632</v>
      </c>
      <c r="G440" s="60">
        <f t="shared" si="18"/>
        <v>2064.48</v>
      </c>
      <c r="H440" s="60">
        <f t="shared" si="19"/>
        <v>2333.7600000000002</v>
      </c>
      <c r="I440" s="60">
        <f t="shared" si="20"/>
        <v>2603.0400000000004</v>
      </c>
      <c r="J440" s="57" t="s">
        <v>147</v>
      </c>
    </row>
    <row r="441" spans="1:10" s="55" customFormat="1" ht="12.75" customHeight="1" x14ac:dyDescent="0.25">
      <c r="A441" s="53" t="s">
        <v>564</v>
      </c>
      <c r="B441" s="61">
        <v>1256</v>
      </c>
      <c r="C441" s="61">
        <v>1315</v>
      </c>
      <c r="D441" s="61">
        <v>1442</v>
      </c>
      <c r="E441" s="61">
        <v>1729</v>
      </c>
      <c r="F441" s="61">
        <v>2419</v>
      </c>
      <c r="G441" s="60">
        <f t="shared" si="18"/>
        <v>3060.0350000000003</v>
      </c>
      <c r="H441" s="60">
        <f t="shared" si="19"/>
        <v>3459.17</v>
      </c>
      <c r="I441" s="60">
        <f t="shared" si="20"/>
        <v>3858.3050000000003</v>
      </c>
      <c r="J441" s="57" t="s">
        <v>147</v>
      </c>
    </row>
    <row r="442" spans="1:10" ht="12.75" customHeight="1" x14ac:dyDescent="0.25">
      <c r="A442" s="53" t="s">
        <v>565</v>
      </c>
      <c r="B442" s="61">
        <v>726</v>
      </c>
      <c r="C442" s="61">
        <v>827</v>
      </c>
      <c r="D442" s="61">
        <v>1009</v>
      </c>
      <c r="E442" s="61">
        <v>1403</v>
      </c>
      <c r="F442" s="61">
        <v>1687</v>
      </c>
      <c r="G442" s="60">
        <f t="shared" si="18"/>
        <v>2134.0550000000003</v>
      </c>
      <c r="H442" s="60">
        <f t="shared" si="19"/>
        <v>2412.4100000000003</v>
      </c>
      <c r="I442" s="60">
        <f t="shared" si="20"/>
        <v>2690.7650000000003</v>
      </c>
      <c r="J442" s="54" t="s">
        <v>147</v>
      </c>
    </row>
    <row r="443" spans="1:10" ht="12.75" customHeight="1" x14ac:dyDescent="0.25">
      <c r="A443" s="53" t="s">
        <v>31</v>
      </c>
      <c r="B443" s="61">
        <v>895</v>
      </c>
      <c r="C443" s="61">
        <v>939</v>
      </c>
      <c r="D443" s="61">
        <v>1088</v>
      </c>
      <c r="E443" s="61">
        <v>1445</v>
      </c>
      <c r="F443" s="61">
        <v>1703</v>
      </c>
      <c r="G443" s="60">
        <f t="shared" si="18"/>
        <v>2154.2950000000001</v>
      </c>
      <c r="H443" s="60">
        <f t="shared" si="19"/>
        <v>2435.2900000000004</v>
      </c>
      <c r="I443" s="60">
        <f t="shared" si="20"/>
        <v>2716.2850000000003</v>
      </c>
      <c r="J443" s="54" t="s">
        <v>165</v>
      </c>
    </row>
    <row r="444" spans="1:10" ht="12.75" customHeight="1" x14ac:dyDescent="0.25">
      <c r="A444" s="56" t="s">
        <v>566</v>
      </c>
      <c r="B444" s="61">
        <v>800</v>
      </c>
      <c r="C444" s="61">
        <v>850</v>
      </c>
      <c r="D444" s="61">
        <v>1000</v>
      </c>
      <c r="E444" s="61">
        <v>1320</v>
      </c>
      <c r="F444" s="61">
        <v>1610</v>
      </c>
      <c r="G444" s="60">
        <f t="shared" si="18"/>
        <v>2036.65</v>
      </c>
      <c r="H444" s="60">
        <f t="shared" si="19"/>
        <v>2302.3000000000002</v>
      </c>
      <c r="I444" s="60">
        <f t="shared" si="20"/>
        <v>2567.9500000000003</v>
      </c>
      <c r="J444" s="54" t="s">
        <v>205</v>
      </c>
    </row>
    <row r="445" spans="1:10" ht="12.75" customHeight="1" x14ac:dyDescent="0.25">
      <c r="A445" s="56" t="s">
        <v>567</v>
      </c>
      <c r="B445" s="62">
        <v>1280</v>
      </c>
      <c r="C445" s="62">
        <v>1350</v>
      </c>
      <c r="D445" s="62">
        <v>1560</v>
      </c>
      <c r="E445" s="62">
        <v>2070</v>
      </c>
      <c r="F445" s="62">
        <v>2440</v>
      </c>
      <c r="G445" s="60">
        <f t="shared" si="18"/>
        <v>3086.6000000000004</v>
      </c>
      <c r="H445" s="60">
        <f t="shared" si="19"/>
        <v>3489.2000000000003</v>
      </c>
      <c r="I445" s="60">
        <f t="shared" si="20"/>
        <v>3891.8</v>
      </c>
      <c r="J445" s="54" t="s">
        <v>205</v>
      </c>
    </row>
    <row r="446" spans="1:10" ht="12.75" customHeight="1" x14ac:dyDescent="0.25">
      <c r="A446" s="56" t="s">
        <v>568</v>
      </c>
      <c r="B446" s="62">
        <v>1340</v>
      </c>
      <c r="C446" s="62">
        <v>1410</v>
      </c>
      <c r="D446" s="62">
        <v>1630</v>
      </c>
      <c r="E446" s="62">
        <v>2160</v>
      </c>
      <c r="F446" s="62">
        <v>2550</v>
      </c>
      <c r="G446" s="60">
        <f t="shared" si="18"/>
        <v>3225.7500000000005</v>
      </c>
      <c r="H446" s="60">
        <f t="shared" si="19"/>
        <v>3646.5000000000005</v>
      </c>
      <c r="I446" s="60">
        <f t="shared" si="20"/>
        <v>4067.2500000000005</v>
      </c>
      <c r="J446" s="54" t="s">
        <v>205</v>
      </c>
    </row>
    <row r="447" spans="1:10" ht="12.75" customHeight="1" x14ac:dyDescent="0.25">
      <c r="A447" s="56" t="s">
        <v>569</v>
      </c>
      <c r="B447" s="62">
        <v>980</v>
      </c>
      <c r="C447" s="62">
        <v>1030</v>
      </c>
      <c r="D447" s="62">
        <v>1190</v>
      </c>
      <c r="E447" s="62">
        <v>1590</v>
      </c>
      <c r="F447" s="62">
        <v>1860</v>
      </c>
      <c r="G447" s="60">
        <f t="shared" si="18"/>
        <v>2352.9</v>
      </c>
      <c r="H447" s="60">
        <f t="shared" si="19"/>
        <v>2659.8</v>
      </c>
      <c r="I447" s="60">
        <f t="shared" si="20"/>
        <v>2966.7000000000003</v>
      </c>
      <c r="J447" s="54" t="s">
        <v>205</v>
      </c>
    </row>
    <row r="448" spans="1:10" ht="12.75" customHeight="1" x14ac:dyDescent="0.25">
      <c r="A448" s="56" t="s">
        <v>570</v>
      </c>
      <c r="B448" s="62">
        <v>800</v>
      </c>
      <c r="C448" s="62">
        <v>850</v>
      </c>
      <c r="D448" s="62">
        <v>1000</v>
      </c>
      <c r="E448" s="62">
        <v>1320</v>
      </c>
      <c r="F448" s="62">
        <v>1610</v>
      </c>
      <c r="G448" s="60">
        <f t="shared" si="18"/>
        <v>2036.65</v>
      </c>
      <c r="H448" s="60">
        <f t="shared" si="19"/>
        <v>2302.3000000000002</v>
      </c>
      <c r="I448" s="60">
        <f t="shared" si="20"/>
        <v>2567.9500000000003</v>
      </c>
      <c r="J448" s="54" t="s">
        <v>205</v>
      </c>
    </row>
    <row r="449" spans="1:10" ht="12.75" customHeight="1" x14ac:dyDescent="0.25">
      <c r="A449" s="56" t="s">
        <v>571</v>
      </c>
      <c r="B449" s="62">
        <v>920</v>
      </c>
      <c r="C449" s="62">
        <v>970</v>
      </c>
      <c r="D449" s="62">
        <v>1120</v>
      </c>
      <c r="E449" s="62">
        <v>1490</v>
      </c>
      <c r="F449" s="62">
        <v>1750</v>
      </c>
      <c r="G449" s="60">
        <f t="shared" si="18"/>
        <v>2213.75</v>
      </c>
      <c r="H449" s="60">
        <f t="shared" si="19"/>
        <v>2502.5</v>
      </c>
      <c r="I449" s="60">
        <f t="shared" si="20"/>
        <v>2791.25</v>
      </c>
      <c r="J449" s="54" t="s">
        <v>205</v>
      </c>
    </row>
    <row r="450" spans="1:10" ht="12.75" customHeight="1" x14ac:dyDescent="0.25">
      <c r="A450" s="56" t="s">
        <v>572</v>
      </c>
      <c r="B450" s="62">
        <v>800</v>
      </c>
      <c r="C450" s="62">
        <v>850</v>
      </c>
      <c r="D450" s="62">
        <v>1000</v>
      </c>
      <c r="E450" s="62">
        <v>1320</v>
      </c>
      <c r="F450" s="62">
        <v>1610</v>
      </c>
      <c r="G450" s="60">
        <f t="shared" ref="G450:G513" si="21">(F450+(F450*0.15))*1.1</f>
        <v>2036.65</v>
      </c>
      <c r="H450" s="60">
        <f t="shared" ref="H450:H513" si="22">(F450+(F450*0.3))*1.1</f>
        <v>2302.3000000000002</v>
      </c>
      <c r="I450" s="60">
        <f t="shared" ref="I450:I513" si="23">(F450+(F450*0.45))*1.1</f>
        <v>2567.9500000000003</v>
      </c>
      <c r="J450" s="54" t="s">
        <v>205</v>
      </c>
    </row>
    <row r="451" spans="1:10" ht="12.75" customHeight="1" x14ac:dyDescent="0.25">
      <c r="A451" s="56" t="s">
        <v>573</v>
      </c>
      <c r="B451" s="62">
        <v>960</v>
      </c>
      <c r="C451" s="62">
        <v>1010</v>
      </c>
      <c r="D451" s="62">
        <v>1170</v>
      </c>
      <c r="E451" s="62">
        <v>1550</v>
      </c>
      <c r="F451" s="62">
        <v>1830</v>
      </c>
      <c r="G451" s="60">
        <f t="shared" si="21"/>
        <v>2314.9500000000003</v>
      </c>
      <c r="H451" s="60">
        <f t="shared" si="22"/>
        <v>2616.9</v>
      </c>
      <c r="I451" s="60">
        <f t="shared" si="23"/>
        <v>2918.8500000000004</v>
      </c>
      <c r="J451" s="54" t="s">
        <v>205</v>
      </c>
    </row>
    <row r="452" spans="1:10" ht="12.75" customHeight="1" x14ac:dyDescent="0.25">
      <c r="A452" s="56" t="s">
        <v>574</v>
      </c>
      <c r="B452" s="62">
        <v>1340</v>
      </c>
      <c r="C452" s="62">
        <v>1410</v>
      </c>
      <c r="D452" s="62">
        <v>1630</v>
      </c>
      <c r="E452" s="62">
        <v>2160</v>
      </c>
      <c r="F452" s="62">
        <v>2550</v>
      </c>
      <c r="G452" s="60">
        <f t="shared" si="21"/>
        <v>3225.7500000000005</v>
      </c>
      <c r="H452" s="60">
        <f t="shared" si="22"/>
        <v>3646.5000000000005</v>
      </c>
      <c r="I452" s="60">
        <f t="shared" si="23"/>
        <v>4067.2500000000005</v>
      </c>
      <c r="J452" s="54" t="s">
        <v>205</v>
      </c>
    </row>
    <row r="453" spans="1:10" ht="12.75" customHeight="1" x14ac:dyDescent="0.25">
      <c r="A453" s="56" t="s">
        <v>575</v>
      </c>
      <c r="B453" s="62">
        <v>800</v>
      </c>
      <c r="C453" s="62">
        <v>850</v>
      </c>
      <c r="D453" s="62">
        <v>1000</v>
      </c>
      <c r="E453" s="62">
        <v>1320</v>
      </c>
      <c r="F453" s="62">
        <v>1610</v>
      </c>
      <c r="G453" s="60">
        <f t="shared" si="21"/>
        <v>2036.65</v>
      </c>
      <c r="H453" s="60">
        <f t="shared" si="22"/>
        <v>2302.3000000000002</v>
      </c>
      <c r="I453" s="60">
        <f t="shared" si="23"/>
        <v>2567.9500000000003</v>
      </c>
      <c r="J453" s="54" t="s">
        <v>205</v>
      </c>
    </row>
    <row r="454" spans="1:10" ht="12.75" customHeight="1" x14ac:dyDescent="0.25">
      <c r="A454" s="56" t="s">
        <v>576</v>
      </c>
      <c r="B454" s="62">
        <v>1050</v>
      </c>
      <c r="C454" s="62">
        <v>1100</v>
      </c>
      <c r="D454" s="62">
        <v>1270</v>
      </c>
      <c r="E454" s="62">
        <v>1690</v>
      </c>
      <c r="F454" s="62">
        <v>1990</v>
      </c>
      <c r="G454" s="60">
        <f t="shared" si="21"/>
        <v>2517.3500000000004</v>
      </c>
      <c r="H454" s="60">
        <f t="shared" si="22"/>
        <v>2845.7000000000003</v>
      </c>
      <c r="I454" s="60">
        <f t="shared" si="23"/>
        <v>3174.05</v>
      </c>
      <c r="J454" s="54" t="s">
        <v>205</v>
      </c>
    </row>
    <row r="455" spans="1:10" ht="12.75" customHeight="1" x14ac:dyDescent="0.25">
      <c r="A455" s="56" t="s">
        <v>577</v>
      </c>
      <c r="B455" s="62">
        <v>920</v>
      </c>
      <c r="C455" s="62">
        <v>970</v>
      </c>
      <c r="D455" s="62">
        <v>1120</v>
      </c>
      <c r="E455" s="62">
        <v>1490</v>
      </c>
      <c r="F455" s="62">
        <v>1750</v>
      </c>
      <c r="G455" s="60">
        <f t="shared" si="21"/>
        <v>2213.75</v>
      </c>
      <c r="H455" s="60">
        <f t="shared" si="22"/>
        <v>2502.5</v>
      </c>
      <c r="I455" s="60">
        <f t="shared" si="23"/>
        <v>2791.25</v>
      </c>
      <c r="J455" s="54" t="s">
        <v>205</v>
      </c>
    </row>
    <row r="456" spans="1:10" ht="12.75" customHeight="1" x14ac:dyDescent="0.25">
      <c r="A456" s="56" t="s">
        <v>578</v>
      </c>
      <c r="B456" s="62">
        <v>1230</v>
      </c>
      <c r="C456" s="62">
        <v>1290</v>
      </c>
      <c r="D456" s="62">
        <v>1500</v>
      </c>
      <c r="E456" s="62">
        <v>1990</v>
      </c>
      <c r="F456" s="62">
        <v>2350</v>
      </c>
      <c r="G456" s="60">
        <f t="shared" si="21"/>
        <v>2972.7500000000005</v>
      </c>
      <c r="H456" s="60">
        <f t="shared" si="22"/>
        <v>3360.5000000000005</v>
      </c>
      <c r="I456" s="60">
        <f t="shared" si="23"/>
        <v>3748.2500000000005</v>
      </c>
      <c r="J456" s="54" t="s">
        <v>205</v>
      </c>
    </row>
    <row r="457" spans="1:10" ht="12.75" customHeight="1" x14ac:dyDescent="0.25">
      <c r="A457" s="56" t="s">
        <v>579</v>
      </c>
      <c r="B457" s="62">
        <v>920</v>
      </c>
      <c r="C457" s="62">
        <v>970</v>
      </c>
      <c r="D457" s="62">
        <v>1120</v>
      </c>
      <c r="E457" s="62">
        <v>1490</v>
      </c>
      <c r="F457" s="62">
        <v>1750</v>
      </c>
      <c r="G457" s="60">
        <f t="shared" si="21"/>
        <v>2213.75</v>
      </c>
      <c r="H457" s="60">
        <f t="shared" si="22"/>
        <v>2502.5</v>
      </c>
      <c r="I457" s="60">
        <f t="shared" si="23"/>
        <v>2791.25</v>
      </c>
      <c r="J457" s="54" t="s">
        <v>205</v>
      </c>
    </row>
    <row r="458" spans="1:10" ht="12.75" customHeight="1" x14ac:dyDescent="0.25">
      <c r="A458" s="56" t="s">
        <v>580</v>
      </c>
      <c r="B458" s="62">
        <v>920</v>
      </c>
      <c r="C458" s="62">
        <v>970</v>
      </c>
      <c r="D458" s="62">
        <v>1120</v>
      </c>
      <c r="E458" s="62">
        <v>1490</v>
      </c>
      <c r="F458" s="62">
        <v>1750</v>
      </c>
      <c r="G458" s="60">
        <f t="shared" si="21"/>
        <v>2213.75</v>
      </c>
      <c r="H458" s="60">
        <f t="shared" si="22"/>
        <v>2502.5</v>
      </c>
      <c r="I458" s="60">
        <f t="shared" si="23"/>
        <v>2791.25</v>
      </c>
      <c r="J458" s="54" t="s">
        <v>205</v>
      </c>
    </row>
    <row r="459" spans="1:10" s="55" customFormat="1" ht="12.75" customHeight="1" x14ac:dyDescent="0.25">
      <c r="A459" s="56" t="s">
        <v>581</v>
      </c>
      <c r="B459" s="62">
        <v>920</v>
      </c>
      <c r="C459" s="62">
        <v>970</v>
      </c>
      <c r="D459" s="62">
        <v>1120</v>
      </c>
      <c r="E459" s="62">
        <v>1490</v>
      </c>
      <c r="F459" s="62">
        <v>1750</v>
      </c>
      <c r="G459" s="60">
        <f t="shared" si="21"/>
        <v>2213.75</v>
      </c>
      <c r="H459" s="60">
        <f t="shared" si="22"/>
        <v>2502.5</v>
      </c>
      <c r="I459" s="60">
        <f t="shared" si="23"/>
        <v>2791.25</v>
      </c>
      <c r="J459" s="123" t="s">
        <v>205</v>
      </c>
    </row>
    <row r="460" spans="1:10" ht="12.75" customHeight="1" x14ac:dyDescent="0.25">
      <c r="A460" s="56" t="s">
        <v>582</v>
      </c>
      <c r="B460" s="62">
        <v>920</v>
      </c>
      <c r="C460" s="62">
        <v>970</v>
      </c>
      <c r="D460" s="62">
        <v>1120</v>
      </c>
      <c r="E460" s="62">
        <v>1490</v>
      </c>
      <c r="F460" s="62">
        <v>1750</v>
      </c>
      <c r="G460" s="60">
        <f t="shared" si="21"/>
        <v>2213.75</v>
      </c>
      <c r="H460" s="60">
        <f t="shared" si="22"/>
        <v>2502.5</v>
      </c>
      <c r="I460" s="60">
        <f t="shared" si="23"/>
        <v>2791.25</v>
      </c>
      <c r="J460" s="123" t="s">
        <v>205</v>
      </c>
    </row>
    <row r="461" spans="1:10" ht="12.75" customHeight="1" x14ac:dyDescent="0.25">
      <c r="A461" s="53" t="s">
        <v>11</v>
      </c>
      <c r="B461" s="61">
        <v>1585</v>
      </c>
      <c r="C461" s="61">
        <v>1660</v>
      </c>
      <c r="D461" s="61">
        <v>1820</v>
      </c>
      <c r="E461" s="61">
        <v>2182</v>
      </c>
      <c r="F461" s="61">
        <v>2605</v>
      </c>
      <c r="G461" s="60">
        <f t="shared" si="21"/>
        <v>3295.3250000000003</v>
      </c>
      <c r="H461" s="60">
        <f t="shared" si="22"/>
        <v>3725.15</v>
      </c>
      <c r="I461" s="60">
        <f t="shared" si="23"/>
        <v>4154.9750000000004</v>
      </c>
      <c r="J461" s="54" t="s">
        <v>147</v>
      </c>
    </row>
    <row r="462" spans="1:10" ht="12.75" customHeight="1" x14ac:dyDescent="0.25">
      <c r="A462" s="53" t="s">
        <v>583</v>
      </c>
      <c r="B462" s="60">
        <v>1450</v>
      </c>
      <c r="C462" s="60">
        <v>1520</v>
      </c>
      <c r="D462" s="60">
        <v>1670</v>
      </c>
      <c r="E462" s="60">
        <v>2000</v>
      </c>
      <c r="F462" s="60">
        <v>2390</v>
      </c>
      <c r="G462" s="60">
        <f t="shared" si="21"/>
        <v>3023.3500000000004</v>
      </c>
      <c r="H462" s="60">
        <f t="shared" si="22"/>
        <v>3417.7000000000003</v>
      </c>
      <c r="I462" s="60">
        <f t="shared" si="23"/>
        <v>3812.05</v>
      </c>
      <c r="J462" s="54" t="s">
        <v>147</v>
      </c>
    </row>
    <row r="463" spans="1:10" ht="12.75" customHeight="1" x14ac:dyDescent="0.25">
      <c r="A463" s="53" t="s">
        <v>584</v>
      </c>
      <c r="B463" s="60">
        <v>1250</v>
      </c>
      <c r="C463" s="60">
        <v>1300</v>
      </c>
      <c r="D463" s="60">
        <v>1430</v>
      </c>
      <c r="E463" s="60">
        <v>1710</v>
      </c>
      <c r="F463" s="60">
        <v>2050</v>
      </c>
      <c r="G463" s="60">
        <f t="shared" si="21"/>
        <v>2593.25</v>
      </c>
      <c r="H463" s="60">
        <f t="shared" si="22"/>
        <v>2931.5000000000005</v>
      </c>
      <c r="I463" s="60">
        <f t="shared" si="23"/>
        <v>3269.7500000000005</v>
      </c>
      <c r="J463" s="54" t="s">
        <v>147</v>
      </c>
    </row>
    <row r="464" spans="1:10" ht="12.75" customHeight="1" x14ac:dyDescent="0.25">
      <c r="A464" s="53" t="s">
        <v>585</v>
      </c>
      <c r="B464" s="60">
        <v>1370</v>
      </c>
      <c r="C464" s="60">
        <v>1430</v>
      </c>
      <c r="D464" s="60">
        <v>1570</v>
      </c>
      <c r="E464" s="60">
        <v>1880</v>
      </c>
      <c r="F464" s="60">
        <v>2250</v>
      </c>
      <c r="G464" s="60">
        <f t="shared" si="21"/>
        <v>2846.2500000000005</v>
      </c>
      <c r="H464" s="60">
        <f t="shared" si="22"/>
        <v>3217.5000000000005</v>
      </c>
      <c r="I464" s="60">
        <f t="shared" si="23"/>
        <v>3588.7500000000005</v>
      </c>
      <c r="J464" s="54" t="s">
        <v>147</v>
      </c>
    </row>
    <row r="465" spans="1:10" ht="12.75" customHeight="1" x14ac:dyDescent="0.25">
      <c r="A465" s="53" t="s">
        <v>586</v>
      </c>
      <c r="B465" s="60">
        <v>1610</v>
      </c>
      <c r="C465" s="60">
        <v>1690</v>
      </c>
      <c r="D465" s="60">
        <v>1850</v>
      </c>
      <c r="E465" s="60">
        <v>2220</v>
      </c>
      <c r="F465" s="60">
        <v>2650</v>
      </c>
      <c r="G465" s="60">
        <f t="shared" si="21"/>
        <v>3352.2500000000005</v>
      </c>
      <c r="H465" s="60">
        <f t="shared" si="22"/>
        <v>3789.5000000000005</v>
      </c>
      <c r="I465" s="60">
        <f t="shared" si="23"/>
        <v>4226.75</v>
      </c>
      <c r="J465" s="54" t="s">
        <v>147</v>
      </c>
    </row>
    <row r="466" spans="1:10" ht="12.75" customHeight="1" x14ac:dyDescent="0.25">
      <c r="A466" s="53" t="s">
        <v>587</v>
      </c>
      <c r="B466" s="60">
        <v>1270</v>
      </c>
      <c r="C466" s="60">
        <v>1330</v>
      </c>
      <c r="D466" s="60">
        <v>1460</v>
      </c>
      <c r="E466" s="60">
        <v>1750</v>
      </c>
      <c r="F466" s="60">
        <v>2090</v>
      </c>
      <c r="G466" s="60">
        <f t="shared" si="21"/>
        <v>2643.8500000000004</v>
      </c>
      <c r="H466" s="60">
        <f t="shared" si="22"/>
        <v>2988.7000000000003</v>
      </c>
      <c r="I466" s="60">
        <f t="shared" si="23"/>
        <v>3333.55</v>
      </c>
      <c r="J466" s="54" t="s">
        <v>147</v>
      </c>
    </row>
    <row r="467" spans="1:10" ht="12.75" customHeight="1" x14ac:dyDescent="0.25">
      <c r="A467" s="53" t="s">
        <v>588</v>
      </c>
      <c r="B467" s="60">
        <v>1520</v>
      </c>
      <c r="C467" s="60">
        <v>1590</v>
      </c>
      <c r="D467" s="60">
        <v>1750</v>
      </c>
      <c r="E467" s="60">
        <v>2090</v>
      </c>
      <c r="F467" s="60">
        <v>2530</v>
      </c>
      <c r="G467" s="60">
        <f t="shared" si="21"/>
        <v>3200.4500000000003</v>
      </c>
      <c r="H467" s="60">
        <f t="shared" si="22"/>
        <v>3617.9</v>
      </c>
      <c r="I467" s="60">
        <f t="shared" si="23"/>
        <v>4035.3500000000004</v>
      </c>
      <c r="J467" s="54" t="s">
        <v>147</v>
      </c>
    </row>
    <row r="468" spans="1:10" s="55" customFormat="1" ht="12.75" customHeight="1" x14ac:dyDescent="0.25">
      <c r="A468" s="53" t="s">
        <v>589</v>
      </c>
      <c r="B468" s="60">
        <v>1050</v>
      </c>
      <c r="C468" s="60">
        <v>1100</v>
      </c>
      <c r="D468" s="60">
        <v>1210</v>
      </c>
      <c r="E468" s="60">
        <v>1440</v>
      </c>
      <c r="F468" s="60">
        <v>1760</v>
      </c>
      <c r="G468" s="60">
        <f t="shared" si="21"/>
        <v>2226.4</v>
      </c>
      <c r="H468" s="60">
        <f t="shared" si="22"/>
        <v>2516.8000000000002</v>
      </c>
      <c r="I468" s="60">
        <f t="shared" si="23"/>
        <v>2807.2000000000003</v>
      </c>
      <c r="J468" s="54" t="s">
        <v>147</v>
      </c>
    </row>
    <row r="469" spans="1:10" s="55" customFormat="1" ht="12.75" customHeight="1" x14ac:dyDescent="0.25">
      <c r="A469" s="53" t="s">
        <v>590</v>
      </c>
      <c r="B469" s="60">
        <v>1250</v>
      </c>
      <c r="C469" s="60">
        <v>1300</v>
      </c>
      <c r="D469" s="60">
        <v>1430</v>
      </c>
      <c r="E469" s="60">
        <v>1710</v>
      </c>
      <c r="F469" s="60">
        <v>2050</v>
      </c>
      <c r="G469" s="60">
        <f t="shared" si="21"/>
        <v>2593.25</v>
      </c>
      <c r="H469" s="60">
        <f t="shared" si="22"/>
        <v>2931.5000000000005</v>
      </c>
      <c r="I469" s="60">
        <f t="shared" si="23"/>
        <v>3269.7500000000005</v>
      </c>
      <c r="J469" s="54" t="s">
        <v>147</v>
      </c>
    </row>
    <row r="470" spans="1:10" s="55" customFormat="1" ht="12.75" customHeight="1" x14ac:dyDescent="0.25">
      <c r="A470" s="53" t="s">
        <v>591</v>
      </c>
      <c r="B470" s="61">
        <v>1159</v>
      </c>
      <c r="C470" s="61">
        <v>1183</v>
      </c>
      <c r="D470" s="61">
        <v>1331</v>
      </c>
      <c r="E470" s="61">
        <v>1734</v>
      </c>
      <c r="F470" s="61">
        <v>1831</v>
      </c>
      <c r="G470" s="60">
        <f t="shared" si="21"/>
        <v>2316.2150000000001</v>
      </c>
      <c r="H470" s="60">
        <f t="shared" si="22"/>
        <v>2618.3300000000004</v>
      </c>
      <c r="I470" s="60">
        <f t="shared" si="23"/>
        <v>2920.4450000000002</v>
      </c>
      <c r="J470" s="54" t="s">
        <v>147</v>
      </c>
    </row>
    <row r="471" spans="1:10" ht="12.75" customHeight="1" x14ac:dyDescent="0.25">
      <c r="A471" s="53" t="s">
        <v>592</v>
      </c>
      <c r="B471" s="61">
        <v>1159</v>
      </c>
      <c r="C471" s="61">
        <v>1183</v>
      </c>
      <c r="D471" s="61">
        <v>1331</v>
      </c>
      <c r="E471" s="61">
        <v>1734</v>
      </c>
      <c r="F471" s="61">
        <v>1831</v>
      </c>
      <c r="G471" s="60">
        <f t="shared" si="21"/>
        <v>2316.2150000000001</v>
      </c>
      <c r="H471" s="60">
        <f t="shared" si="22"/>
        <v>2618.3300000000004</v>
      </c>
      <c r="I471" s="60">
        <f t="shared" si="23"/>
        <v>2920.4450000000002</v>
      </c>
      <c r="J471" s="54" t="s">
        <v>147</v>
      </c>
    </row>
    <row r="472" spans="1:10" ht="12.75" customHeight="1" x14ac:dyDescent="0.25">
      <c r="A472" s="53" t="s">
        <v>18</v>
      </c>
      <c r="B472" s="61">
        <v>1585</v>
      </c>
      <c r="C472" s="61">
        <v>1660</v>
      </c>
      <c r="D472" s="61">
        <v>1820</v>
      </c>
      <c r="E472" s="61">
        <v>2182</v>
      </c>
      <c r="F472" s="61">
        <v>2605</v>
      </c>
      <c r="G472" s="60">
        <f t="shared" si="21"/>
        <v>3295.3250000000003</v>
      </c>
      <c r="H472" s="60">
        <f t="shared" si="22"/>
        <v>3725.15</v>
      </c>
      <c r="I472" s="60">
        <f t="shared" si="23"/>
        <v>4154.9750000000004</v>
      </c>
      <c r="J472" s="54" t="s">
        <v>147</v>
      </c>
    </row>
    <row r="473" spans="1:10" ht="12.75" customHeight="1" x14ac:dyDescent="0.25">
      <c r="A473" s="53" t="s">
        <v>593</v>
      </c>
      <c r="B473" s="61">
        <v>1720</v>
      </c>
      <c r="C473" s="61">
        <v>1810</v>
      </c>
      <c r="D473" s="61">
        <v>1980</v>
      </c>
      <c r="E473" s="61">
        <v>2370</v>
      </c>
      <c r="F473" s="61">
        <v>2830</v>
      </c>
      <c r="G473" s="60">
        <f t="shared" si="21"/>
        <v>3579.9500000000003</v>
      </c>
      <c r="H473" s="60">
        <f t="shared" si="22"/>
        <v>4046.9000000000005</v>
      </c>
      <c r="I473" s="60">
        <f t="shared" si="23"/>
        <v>4513.8500000000004</v>
      </c>
      <c r="J473" s="54" t="s">
        <v>205</v>
      </c>
    </row>
    <row r="474" spans="1:10" ht="12.75" customHeight="1" x14ac:dyDescent="0.25">
      <c r="A474" s="53" t="s">
        <v>594</v>
      </c>
      <c r="B474" s="60">
        <v>1840</v>
      </c>
      <c r="C474" s="60">
        <v>1920</v>
      </c>
      <c r="D474" s="60">
        <v>2110</v>
      </c>
      <c r="E474" s="60">
        <v>2530</v>
      </c>
      <c r="F474" s="60">
        <v>3020</v>
      </c>
      <c r="G474" s="60">
        <f t="shared" si="21"/>
        <v>3820.3</v>
      </c>
      <c r="H474" s="60">
        <f t="shared" si="22"/>
        <v>4318.6000000000004</v>
      </c>
      <c r="I474" s="60">
        <f t="shared" si="23"/>
        <v>4816.9000000000005</v>
      </c>
      <c r="J474" s="54" t="s">
        <v>147</v>
      </c>
    </row>
    <row r="475" spans="1:10" ht="12.75" customHeight="1" x14ac:dyDescent="0.25">
      <c r="A475" s="53" t="s">
        <v>595</v>
      </c>
      <c r="B475" s="60">
        <v>1450</v>
      </c>
      <c r="C475" s="60">
        <v>1510</v>
      </c>
      <c r="D475" s="60">
        <v>1660</v>
      </c>
      <c r="E475" s="60">
        <v>1990</v>
      </c>
      <c r="F475" s="60">
        <v>2380</v>
      </c>
      <c r="G475" s="60">
        <f t="shared" si="21"/>
        <v>3010.7000000000003</v>
      </c>
      <c r="H475" s="60">
        <f t="shared" si="22"/>
        <v>3403.4</v>
      </c>
      <c r="I475" s="60">
        <f t="shared" si="23"/>
        <v>3796.1000000000004</v>
      </c>
      <c r="J475" s="54" t="s">
        <v>147</v>
      </c>
    </row>
    <row r="476" spans="1:10" ht="12.75" customHeight="1" x14ac:dyDescent="0.25">
      <c r="A476" s="53" t="s">
        <v>596</v>
      </c>
      <c r="B476" s="60">
        <v>1290</v>
      </c>
      <c r="C476" s="60">
        <v>1350</v>
      </c>
      <c r="D476" s="60">
        <v>1480</v>
      </c>
      <c r="E476" s="60">
        <v>1770</v>
      </c>
      <c r="F476" s="60">
        <v>2120</v>
      </c>
      <c r="G476" s="60">
        <f t="shared" si="21"/>
        <v>2681.8</v>
      </c>
      <c r="H476" s="60">
        <f t="shared" si="22"/>
        <v>3031.6000000000004</v>
      </c>
      <c r="I476" s="60">
        <f t="shared" si="23"/>
        <v>3381.4</v>
      </c>
      <c r="J476" s="54" t="s">
        <v>147</v>
      </c>
    </row>
    <row r="477" spans="1:10" ht="12.75" customHeight="1" x14ac:dyDescent="0.25">
      <c r="A477" s="53" t="s">
        <v>597</v>
      </c>
      <c r="B477" s="60">
        <v>1690</v>
      </c>
      <c r="C477" s="60">
        <v>1770</v>
      </c>
      <c r="D477" s="60">
        <v>1940</v>
      </c>
      <c r="E477" s="60">
        <v>2330</v>
      </c>
      <c r="F477" s="60">
        <v>2780</v>
      </c>
      <c r="G477" s="60">
        <f t="shared" si="21"/>
        <v>3516.7000000000003</v>
      </c>
      <c r="H477" s="60">
        <f t="shared" si="22"/>
        <v>3975.4000000000005</v>
      </c>
      <c r="I477" s="60">
        <f t="shared" si="23"/>
        <v>4434.1000000000004</v>
      </c>
      <c r="J477" s="122" t="s">
        <v>147</v>
      </c>
    </row>
    <row r="478" spans="1:10" s="106" customFormat="1" ht="12.75" customHeight="1" x14ac:dyDescent="0.25">
      <c r="A478" s="53" t="s">
        <v>598</v>
      </c>
      <c r="B478" s="60">
        <v>930</v>
      </c>
      <c r="C478" s="60">
        <v>940</v>
      </c>
      <c r="D478" s="60">
        <v>1190</v>
      </c>
      <c r="E478" s="60">
        <v>1480</v>
      </c>
      <c r="F478" s="60">
        <v>1620</v>
      </c>
      <c r="G478" s="60">
        <f t="shared" si="21"/>
        <v>2049.3000000000002</v>
      </c>
      <c r="H478" s="60">
        <f t="shared" si="22"/>
        <v>2316.6000000000004</v>
      </c>
      <c r="I478" s="60">
        <f t="shared" si="23"/>
        <v>2583.9</v>
      </c>
      <c r="J478" s="113" t="s">
        <v>147</v>
      </c>
    </row>
    <row r="479" spans="1:10" s="106" customFormat="1" ht="12.75" customHeight="1" x14ac:dyDescent="0.25">
      <c r="A479" s="53" t="s">
        <v>599</v>
      </c>
      <c r="B479" s="60">
        <v>1550</v>
      </c>
      <c r="C479" s="60">
        <v>1620</v>
      </c>
      <c r="D479" s="60">
        <v>1780</v>
      </c>
      <c r="E479" s="60">
        <v>2130</v>
      </c>
      <c r="F479" s="60">
        <v>2550</v>
      </c>
      <c r="G479" s="60">
        <f t="shared" si="21"/>
        <v>3225.7500000000005</v>
      </c>
      <c r="H479" s="60">
        <f t="shared" si="22"/>
        <v>3646.5000000000005</v>
      </c>
      <c r="I479" s="60">
        <f t="shared" si="23"/>
        <v>4067.2500000000005</v>
      </c>
      <c r="J479" s="113" t="s">
        <v>147</v>
      </c>
    </row>
    <row r="480" spans="1:10" s="55" customFormat="1" ht="12.75" customHeight="1" x14ac:dyDescent="0.25">
      <c r="A480" s="53" t="s">
        <v>600</v>
      </c>
      <c r="B480" s="60">
        <v>1140</v>
      </c>
      <c r="C480" s="60">
        <v>1190</v>
      </c>
      <c r="D480" s="60">
        <v>1340</v>
      </c>
      <c r="E480" s="60">
        <v>1610</v>
      </c>
      <c r="F480" s="60">
        <v>1940</v>
      </c>
      <c r="G480" s="60">
        <f t="shared" si="21"/>
        <v>2454.1000000000004</v>
      </c>
      <c r="H480" s="60">
        <f t="shared" si="22"/>
        <v>2774.2000000000003</v>
      </c>
      <c r="I480" s="60">
        <f t="shared" si="23"/>
        <v>3094.3</v>
      </c>
      <c r="J480" s="58" t="s">
        <v>147</v>
      </c>
    </row>
    <row r="481" spans="1:10" s="55" customFormat="1" ht="12.75" customHeight="1" x14ac:dyDescent="0.25">
      <c r="A481" s="53" t="s">
        <v>601</v>
      </c>
      <c r="B481" s="60">
        <v>1460</v>
      </c>
      <c r="C481" s="60">
        <v>1530</v>
      </c>
      <c r="D481" s="60">
        <v>1680</v>
      </c>
      <c r="E481" s="60">
        <v>2010</v>
      </c>
      <c r="F481" s="60">
        <v>2400</v>
      </c>
      <c r="G481" s="60">
        <f t="shared" si="21"/>
        <v>3036.0000000000005</v>
      </c>
      <c r="H481" s="60">
        <f t="shared" si="22"/>
        <v>3432.0000000000005</v>
      </c>
      <c r="I481" s="60">
        <f t="shared" si="23"/>
        <v>3828.0000000000005</v>
      </c>
      <c r="J481" s="54" t="s">
        <v>147</v>
      </c>
    </row>
    <row r="482" spans="1:10" ht="12.75" customHeight="1" x14ac:dyDescent="0.25">
      <c r="A482" s="53" t="s">
        <v>602</v>
      </c>
      <c r="B482" s="61">
        <v>885</v>
      </c>
      <c r="C482" s="61">
        <v>1030</v>
      </c>
      <c r="D482" s="61">
        <v>1129</v>
      </c>
      <c r="E482" s="61">
        <v>1466</v>
      </c>
      <c r="F482" s="61">
        <v>1495</v>
      </c>
      <c r="G482" s="60">
        <f t="shared" si="21"/>
        <v>1891.1750000000002</v>
      </c>
      <c r="H482" s="60">
        <f t="shared" si="22"/>
        <v>2137.8500000000004</v>
      </c>
      <c r="I482" s="60">
        <f t="shared" si="23"/>
        <v>2384.5250000000001</v>
      </c>
      <c r="J482" s="54" t="s">
        <v>147</v>
      </c>
    </row>
    <row r="483" spans="1:10" ht="12.75" customHeight="1" x14ac:dyDescent="0.25">
      <c r="A483" s="53" t="s">
        <v>25</v>
      </c>
      <c r="B483" s="61">
        <v>1585</v>
      </c>
      <c r="C483" s="61">
        <v>1660</v>
      </c>
      <c r="D483" s="61">
        <v>1820</v>
      </c>
      <c r="E483" s="61">
        <v>2182</v>
      </c>
      <c r="F483" s="61">
        <v>2605</v>
      </c>
      <c r="G483" s="60">
        <f t="shared" si="21"/>
        <v>3295.3250000000003</v>
      </c>
      <c r="H483" s="60">
        <f t="shared" si="22"/>
        <v>3725.15</v>
      </c>
      <c r="I483" s="60">
        <f t="shared" si="23"/>
        <v>4154.9750000000004</v>
      </c>
      <c r="J483" s="54" t="s">
        <v>147</v>
      </c>
    </row>
    <row r="484" spans="1:10" ht="12.75" customHeight="1" x14ac:dyDescent="0.25">
      <c r="A484" s="53" t="s">
        <v>603</v>
      </c>
      <c r="B484" s="60">
        <v>1110</v>
      </c>
      <c r="C484" s="60">
        <v>1160</v>
      </c>
      <c r="D484" s="60">
        <v>1270</v>
      </c>
      <c r="E484" s="60">
        <v>1520</v>
      </c>
      <c r="F484" s="60">
        <v>1820</v>
      </c>
      <c r="G484" s="60">
        <f t="shared" si="21"/>
        <v>2302.3000000000002</v>
      </c>
      <c r="H484" s="60">
        <f t="shared" si="22"/>
        <v>2602.6000000000004</v>
      </c>
      <c r="I484" s="60">
        <f t="shared" si="23"/>
        <v>2902.9</v>
      </c>
      <c r="J484" s="54" t="s">
        <v>147</v>
      </c>
    </row>
    <row r="485" spans="1:10" x14ac:dyDescent="0.25">
      <c r="A485" s="53" t="s">
        <v>604</v>
      </c>
      <c r="B485" s="60">
        <v>1320</v>
      </c>
      <c r="C485" s="60">
        <v>1380</v>
      </c>
      <c r="D485" s="60">
        <v>1520</v>
      </c>
      <c r="E485" s="60">
        <v>1820</v>
      </c>
      <c r="F485" s="60">
        <v>2190</v>
      </c>
      <c r="G485" s="60">
        <f t="shared" si="21"/>
        <v>2770.3500000000004</v>
      </c>
      <c r="H485" s="60">
        <f t="shared" si="22"/>
        <v>3131.7000000000003</v>
      </c>
      <c r="I485" s="60">
        <f t="shared" si="23"/>
        <v>3493.05</v>
      </c>
      <c r="J485" s="54" t="s">
        <v>147</v>
      </c>
    </row>
    <row r="486" spans="1:10" s="55" customFormat="1" ht="12.75" customHeight="1" x14ac:dyDescent="0.25">
      <c r="A486" s="53" t="s">
        <v>605</v>
      </c>
      <c r="B486" s="60">
        <v>1000</v>
      </c>
      <c r="C486" s="60">
        <v>1070</v>
      </c>
      <c r="D486" s="60">
        <v>1210</v>
      </c>
      <c r="E486" s="60">
        <v>1470</v>
      </c>
      <c r="F486" s="60">
        <v>1790</v>
      </c>
      <c r="G486" s="60">
        <f t="shared" si="21"/>
        <v>2264.3500000000004</v>
      </c>
      <c r="H486" s="60">
        <f t="shared" si="22"/>
        <v>2559.7000000000003</v>
      </c>
      <c r="I486" s="60">
        <f t="shared" si="23"/>
        <v>2855.05</v>
      </c>
      <c r="J486" s="54" t="s">
        <v>147</v>
      </c>
    </row>
    <row r="487" spans="1:10" s="55" customFormat="1" ht="12.75" customHeight="1" x14ac:dyDescent="0.25">
      <c r="A487" s="53" t="s">
        <v>606</v>
      </c>
      <c r="B487" s="60">
        <v>850</v>
      </c>
      <c r="C487" s="60">
        <v>890</v>
      </c>
      <c r="D487" s="60">
        <v>970</v>
      </c>
      <c r="E487" s="60">
        <v>1170</v>
      </c>
      <c r="F487" s="60">
        <v>1390</v>
      </c>
      <c r="G487" s="60">
        <f t="shared" si="21"/>
        <v>1758.3500000000001</v>
      </c>
      <c r="H487" s="60">
        <f t="shared" si="22"/>
        <v>1987.7000000000003</v>
      </c>
      <c r="I487" s="60">
        <f t="shared" si="23"/>
        <v>2217.0500000000002</v>
      </c>
      <c r="J487" s="54" t="s">
        <v>147</v>
      </c>
    </row>
    <row r="488" spans="1:10" ht="12.75" customHeight="1" x14ac:dyDescent="0.25">
      <c r="A488" s="53" t="s">
        <v>607</v>
      </c>
      <c r="B488" s="61">
        <v>789</v>
      </c>
      <c r="C488" s="61">
        <v>794</v>
      </c>
      <c r="D488" s="61">
        <v>1042</v>
      </c>
      <c r="E488" s="61">
        <v>1249</v>
      </c>
      <c r="F488" s="61">
        <v>1380</v>
      </c>
      <c r="G488" s="60">
        <f t="shared" si="21"/>
        <v>1745.7</v>
      </c>
      <c r="H488" s="60">
        <f t="shared" si="22"/>
        <v>1973.4</v>
      </c>
      <c r="I488" s="60">
        <f t="shared" si="23"/>
        <v>2201.1000000000004</v>
      </c>
      <c r="J488" s="54" t="s">
        <v>147</v>
      </c>
    </row>
    <row r="489" spans="1:10" ht="12.75" customHeight="1" x14ac:dyDescent="0.25">
      <c r="A489" s="53" t="s">
        <v>32</v>
      </c>
      <c r="B489" s="61">
        <v>1585</v>
      </c>
      <c r="C489" s="61">
        <v>1660</v>
      </c>
      <c r="D489" s="61">
        <v>1820</v>
      </c>
      <c r="E489" s="61">
        <v>2182</v>
      </c>
      <c r="F489" s="61">
        <v>2605</v>
      </c>
      <c r="G489" s="60">
        <f t="shared" si="21"/>
        <v>3295.3250000000003</v>
      </c>
      <c r="H489" s="60">
        <f t="shared" si="22"/>
        <v>3725.15</v>
      </c>
      <c r="I489" s="60">
        <f t="shared" si="23"/>
        <v>4154.9750000000004</v>
      </c>
      <c r="J489" s="54" t="s">
        <v>147</v>
      </c>
    </row>
    <row r="490" spans="1:10" ht="12.75" customHeight="1" x14ac:dyDescent="0.25">
      <c r="A490" s="53" t="s">
        <v>608</v>
      </c>
      <c r="B490" s="60">
        <v>1050</v>
      </c>
      <c r="C490" s="60">
        <v>1100</v>
      </c>
      <c r="D490" s="60">
        <v>1210</v>
      </c>
      <c r="E490" s="60">
        <v>1450</v>
      </c>
      <c r="F490" s="60">
        <v>1730</v>
      </c>
      <c r="G490" s="60">
        <f t="shared" si="21"/>
        <v>2188.4500000000003</v>
      </c>
      <c r="H490" s="60">
        <f t="shared" si="22"/>
        <v>2473.9</v>
      </c>
      <c r="I490" s="60">
        <f t="shared" si="23"/>
        <v>2759.3500000000004</v>
      </c>
      <c r="J490" s="54" t="s">
        <v>147</v>
      </c>
    </row>
    <row r="491" spans="1:10" ht="12.75" customHeight="1" x14ac:dyDescent="0.25">
      <c r="A491" s="53" t="s">
        <v>609</v>
      </c>
      <c r="B491" s="60">
        <v>870</v>
      </c>
      <c r="C491" s="60">
        <v>900</v>
      </c>
      <c r="D491" s="60">
        <v>1030</v>
      </c>
      <c r="E491" s="60">
        <v>1290</v>
      </c>
      <c r="F491" s="60">
        <v>1430</v>
      </c>
      <c r="G491" s="60">
        <f t="shared" si="21"/>
        <v>1808.95</v>
      </c>
      <c r="H491" s="60">
        <f t="shared" si="22"/>
        <v>2044.9</v>
      </c>
      <c r="I491" s="60">
        <f t="shared" si="23"/>
        <v>2280.8500000000004</v>
      </c>
      <c r="J491" s="54" t="s">
        <v>147</v>
      </c>
    </row>
    <row r="492" spans="1:10" ht="12.75" customHeight="1" x14ac:dyDescent="0.25">
      <c r="A492" s="53" t="s">
        <v>610</v>
      </c>
      <c r="B492" s="60">
        <v>1260</v>
      </c>
      <c r="C492" s="60">
        <v>1330</v>
      </c>
      <c r="D492" s="60">
        <v>1460</v>
      </c>
      <c r="E492" s="60">
        <v>1800</v>
      </c>
      <c r="F492" s="60">
        <v>2040</v>
      </c>
      <c r="G492" s="60">
        <f t="shared" si="21"/>
        <v>2580.6000000000004</v>
      </c>
      <c r="H492" s="60">
        <f t="shared" si="22"/>
        <v>2917.2000000000003</v>
      </c>
      <c r="I492" s="60">
        <f t="shared" si="23"/>
        <v>3253.8</v>
      </c>
      <c r="J492" s="54" t="s">
        <v>147</v>
      </c>
    </row>
    <row r="493" spans="1:10" s="55" customFormat="1" ht="12.75" customHeight="1" x14ac:dyDescent="0.25">
      <c r="A493" s="53" t="s">
        <v>611</v>
      </c>
      <c r="B493" s="60">
        <v>970</v>
      </c>
      <c r="C493" s="60">
        <v>1010</v>
      </c>
      <c r="D493" s="60">
        <v>1110</v>
      </c>
      <c r="E493" s="60">
        <v>1330</v>
      </c>
      <c r="F493" s="60">
        <v>1590</v>
      </c>
      <c r="G493" s="60">
        <f t="shared" si="21"/>
        <v>2011.3500000000001</v>
      </c>
      <c r="H493" s="60">
        <f t="shared" si="22"/>
        <v>2273.7000000000003</v>
      </c>
      <c r="I493" s="60">
        <f t="shared" si="23"/>
        <v>2536.0500000000002</v>
      </c>
      <c r="J493" s="54" t="s">
        <v>147</v>
      </c>
    </row>
    <row r="494" spans="1:10" s="55" customFormat="1" ht="12.75" customHeight="1" x14ac:dyDescent="0.25">
      <c r="A494" s="53" t="s">
        <v>612</v>
      </c>
      <c r="B494" s="60">
        <v>1010</v>
      </c>
      <c r="C494" s="60">
        <v>1060</v>
      </c>
      <c r="D494" s="60">
        <v>1160</v>
      </c>
      <c r="E494" s="60">
        <v>1390</v>
      </c>
      <c r="F494" s="60">
        <v>1660</v>
      </c>
      <c r="G494" s="60">
        <f t="shared" si="21"/>
        <v>2099.9</v>
      </c>
      <c r="H494" s="60">
        <f t="shared" si="22"/>
        <v>2373.8000000000002</v>
      </c>
      <c r="I494" s="60">
        <f t="shared" si="23"/>
        <v>2647.7000000000003</v>
      </c>
      <c r="J494" s="54" t="s">
        <v>147</v>
      </c>
    </row>
    <row r="495" spans="1:10" s="55" customFormat="1" ht="12.75" customHeight="1" x14ac:dyDescent="0.25">
      <c r="A495" s="53" t="s">
        <v>613</v>
      </c>
      <c r="B495" s="61">
        <v>771</v>
      </c>
      <c r="C495" s="61">
        <v>776</v>
      </c>
      <c r="D495" s="61">
        <v>1018</v>
      </c>
      <c r="E495" s="61">
        <v>1290</v>
      </c>
      <c r="F495" s="61">
        <v>1348</v>
      </c>
      <c r="G495" s="60">
        <f t="shared" si="21"/>
        <v>1705.2200000000003</v>
      </c>
      <c r="H495" s="60">
        <f t="shared" si="22"/>
        <v>1927.6400000000003</v>
      </c>
      <c r="I495" s="60">
        <f t="shared" si="23"/>
        <v>2150.06</v>
      </c>
      <c r="J495" s="54" t="s">
        <v>147</v>
      </c>
    </row>
    <row r="496" spans="1:10" s="55" customFormat="1" ht="12.75" customHeight="1" x14ac:dyDescent="0.25">
      <c r="A496" s="53" t="s">
        <v>614</v>
      </c>
      <c r="B496" s="61">
        <v>854</v>
      </c>
      <c r="C496" s="61">
        <v>858</v>
      </c>
      <c r="D496" s="61">
        <v>1003</v>
      </c>
      <c r="E496" s="61">
        <v>1280</v>
      </c>
      <c r="F496" s="61">
        <v>1438</v>
      </c>
      <c r="G496" s="60">
        <f t="shared" si="21"/>
        <v>1819.0700000000002</v>
      </c>
      <c r="H496" s="60">
        <f t="shared" si="22"/>
        <v>2056.34</v>
      </c>
      <c r="I496" s="60">
        <f t="shared" si="23"/>
        <v>2293.61</v>
      </c>
      <c r="J496" s="54" t="s">
        <v>147</v>
      </c>
    </row>
    <row r="497" spans="1:10" s="55" customFormat="1" ht="12.75" customHeight="1" x14ac:dyDescent="0.25">
      <c r="A497" s="53" t="s">
        <v>615</v>
      </c>
      <c r="B497" s="61">
        <v>892</v>
      </c>
      <c r="C497" s="61">
        <v>898</v>
      </c>
      <c r="D497" s="61">
        <v>1134</v>
      </c>
      <c r="E497" s="61">
        <v>1546</v>
      </c>
      <c r="F497" s="61">
        <v>1626</v>
      </c>
      <c r="G497" s="60">
        <f t="shared" si="21"/>
        <v>2056.8900000000003</v>
      </c>
      <c r="H497" s="60">
        <f t="shared" si="22"/>
        <v>2325.1800000000003</v>
      </c>
      <c r="I497" s="60">
        <f t="shared" si="23"/>
        <v>2593.4699999999998</v>
      </c>
      <c r="J497" s="54" t="s">
        <v>147</v>
      </c>
    </row>
    <row r="498" spans="1:10" s="55" customFormat="1" ht="12.75" customHeight="1" x14ac:dyDescent="0.25">
      <c r="A498" s="53" t="s">
        <v>616</v>
      </c>
      <c r="B498" s="61">
        <v>765</v>
      </c>
      <c r="C498" s="61">
        <v>770</v>
      </c>
      <c r="D498" s="61">
        <v>973</v>
      </c>
      <c r="E498" s="61">
        <v>1217</v>
      </c>
      <c r="F498" s="61">
        <v>1395</v>
      </c>
      <c r="G498" s="60">
        <f t="shared" si="21"/>
        <v>1764.6750000000002</v>
      </c>
      <c r="H498" s="60">
        <f t="shared" si="22"/>
        <v>1994.8500000000001</v>
      </c>
      <c r="I498" s="60">
        <f t="shared" si="23"/>
        <v>2225.0250000000001</v>
      </c>
      <c r="J498" s="54" t="s">
        <v>147</v>
      </c>
    </row>
    <row r="499" spans="1:10" ht="12.75" customHeight="1" x14ac:dyDescent="0.25">
      <c r="A499" s="53" t="s">
        <v>617</v>
      </c>
      <c r="B499" s="61">
        <v>770</v>
      </c>
      <c r="C499" s="61">
        <v>851</v>
      </c>
      <c r="D499" s="61">
        <v>1117</v>
      </c>
      <c r="E499" s="61">
        <v>1553</v>
      </c>
      <c r="F499" s="61">
        <v>1687</v>
      </c>
      <c r="G499" s="60">
        <f t="shared" si="21"/>
        <v>2134.0550000000003</v>
      </c>
      <c r="H499" s="60">
        <f t="shared" si="22"/>
        <v>2412.4100000000003</v>
      </c>
      <c r="I499" s="60">
        <f t="shared" si="23"/>
        <v>2690.7650000000003</v>
      </c>
      <c r="J499" s="54" t="s">
        <v>147</v>
      </c>
    </row>
    <row r="500" spans="1:10" ht="12.75" customHeight="1" x14ac:dyDescent="0.25">
      <c r="A500" s="53" t="s">
        <v>618</v>
      </c>
      <c r="B500" s="61">
        <v>778</v>
      </c>
      <c r="C500" s="61">
        <v>783</v>
      </c>
      <c r="D500" s="61">
        <v>1028</v>
      </c>
      <c r="E500" s="61">
        <v>1233</v>
      </c>
      <c r="F500" s="61">
        <v>1361</v>
      </c>
      <c r="G500" s="60">
        <f t="shared" si="21"/>
        <v>1721.6650000000002</v>
      </c>
      <c r="H500" s="60">
        <f t="shared" si="22"/>
        <v>1946.23</v>
      </c>
      <c r="I500" s="60">
        <f t="shared" si="23"/>
        <v>2170.7950000000001</v>
      </c>
      <c r="J500" s="54" t="s">
        <v>147</v>
      </c>
    </row>
    <row r="501" spans="1:10" ht="12.75" customHeight="1" x14ac:dyDescent="0.25">
      <c r="A501" s="56" t="s">
        <v>12</v>
      </c>
      <c r="B501" s="62">
        <v>939</v>
      </c>
      <c r="C501" s="62">
        <v>1114</v>
      </c>
      <c r="D501" s="62">
        <v>1261</v>
      </c>
      <c r="E501" s="62">
        <v>1627</v>
      </c>
      <c r="F501" s="62">
        <v>1984</v>
      </c>
      <c r="G501" s="60">
        <f t="shared" si="21"/>
        <v>2509.7600000000002</v>
      </c>
      <c r="H501" s="60">
        <f t="shared" si="22"/>
        <v>2837.12</v>
      </c>
      <c r="I501" s="60">
        <f t="shared" si="23"/>
        <v>3164.4800000000005</v>
      </c>
      <c r="J501" s="54" t="s">
        <v>165</v>
      </c>
    </row>
    <row r="502" spans="1:10" ht="12.75" customHeight="1" x14ac:dyDescent="0.25">
      <c r="A502" s="56" t="s">
        <v>619</v>
      </c>
      <c r="B502" s="60">
        <v>740</v>
      </c>
      <c r="C502" s="60">
        <v>870</v>
      </c>
      <c r="D502" s="60">
        <v>990</v>
      </c>
      <c r="E502" s="60">
        <v>1280</v>
      </c>
      <c r="F502" s="60">
        <v>1560</v>
      </c>
      <c r="G502" s="60">
        <f t="shared" si="21"/>
        <v>1973.4</v>
      </c>
      <c r="H502" s="60">
        <f t="shared" si="22"/>
        <v>2230.8000000000002</v>
      </c>
      <c r="I502" s="60">
        <f t="shared" si="23"/>
        <v>2488.2000000000003</v>
      </c>
      <c r="J502" s="54" t="s">
        <v>205</v>
      </c>
    </row>
    <row r="503" spans="1:10" ht="12.75" customHeight="1" x14ac:dyDescent="0.25">
      <c r="A503" s="56" t="s">
        <v>620</v>
      </c>
      <c r="B503" s="60">
        <v>900</v>
      </c>
      <c r="C503" s="60">
        <v>1070</v>
      </c>
      <c r="D503" s="60">
        <v>1210</v>
      </c>
      <c r="E503" s="60">
        <v>1560</v>
      </c>
      <c r="F503" s="60">
        <v>1900</v>
      </c>
      <c r="G503" s="60">
        <f t="shared" si="21"/>
        <v>2403.5</v>
      </c>
      <c r="H503" s="60">
        <f t="shared" si="22"/>
        <v>2717</v>
      </c>
      <c r="I503" s="60">
        <f t="shared" si="23"/>
        <v>3030.5000000000005</v>
      </c>
      <c r="J503" s="54" t="s">
        <v>205</v>
      </c>
    </row>
    <row r="504" spans="1:10" ht="12.75" customHeight="1" x14ac:dyDescent="0.25">
      <c r="A504" s="56" t="s">
        <v>621</v>
      </c>
      <c r="B504" s="60">
        <v>1250</v>
      </c>
      <c r="C504" s="60">
        <v>1480</v>
      </c>
      <c r="D504" s="60">
        <v>1680</v>
      </c>
      <c r="E504" s="60">
        <v>2170</v>
      </c>
      <c r="F504" s="60">
        <v>2640</v>
      </c>
      <c r="G504" s="60">
        <f t="shared" si="21"/>
        <v>3339.6000000000004</v>
      </c>
      <c r="H504" s="60">
        <f t="shared" si="22"/>
        <v>3775.2000000000003</v>
      </c>
      <c r="I504" s="60">
        <f t="shared" si="23"/>
        <v>4210.8</v>
      </c>
      <c r="J504" s="54" t="s">
        <v>205</v>
      </c>
    </row>
    <row r="505" spans="1:10" ht="12.75" customHeight="1" x14ac:dyDescent="0.25">
      <c r="A505" s="56" t="s">
        <v>622</v>
      </c>
      <c r="B505" s="60">
        <v>1020</v>
      </c>
      <c r="C505" s="60">
        <v>1210</v>
      </c>
      <c r="D505" s="60">
        <v>1370</v>
      </c>
      <c r="E505" s="60">
        <v>1770</v>
      </c>
      <c r="F505" s="60">
        <v>2150</v>
      </c>
      <c r="G505" s="60">
        <f t="shared" si="21"/>
        <v>2719.75</v>
      </c>
      <c r="H505" s="60">
        <f t="shared" si="22"/>
        <v>3074.5000000000005</v>
      </c>
      <c r="I505" s="60">
        <f t="shared" si="23"/>
        <v>3429.2500000000005</v>
      </c>
      <c r="J505" s="54" t="s">
        <v>205</v>
      </c>
    </row>
    <row r="506" spans="1:10" ht="12.75" customHeight="1" x14ac:dyDescent="0.25">
      <c r="A506" s="56" t="s">
        <v>623</v>
      </c>
      <c r="B506" s="60">
        <v>820</v>
      </c>
      <c r="C506" s="60">
        <v>970</v>
      </c>
      <c r="D506" s="60">
        <v>1100</v>
      </c>
      <c r="E506" s="60">
        <v>1420</v>
      </c>
      <c r="F506" s="60">
        <v>1730</v>
      </c>
      <c r="G506" s="60">
        <f t="shared" si="21"/>
        <v>2188.4500000000003</v>
      </c>
      <c r="H506" s="60">
        <f t="shared" si="22"/>
        <v>2473.9</v>
      </c>
      <c r="I506" s="60">
        <f t="shared" si="23"/>
        <v>2759.3500000000004</v>
      </c>
      <c r="J506" s="54" t="s">
        <v>205</v>
      </c>
    </row>
    <row r="507" spans="1:10" ht="12.75" customHeight="1" x14ac:dyDescent="0.25">
      <c r="A507" s="56" t="s">
        <v>624</v>
      </c>
      <c r="B507" s="60">
        <v>990</v>
      </c>
      <c r="C507" s="60">
        <v>1190</v>
      </c>
      <c r="D507" s="60">
        <v>1350</v>
      </c>
      <c r="E507" s="60">
        <v>1770</v>
      </c>
      <c r="F507" s="60">
        <v>2160</v>
      </c>
      <c r="G507" s="60">
        <f t="shared" si="21"/>
        <v>2732.4</v>
      </c>
      <c r="H507" s="60">
        <f t="shared" si="22"/>
        <v>3088.8</v>
      </c>
      <c r="I507" s="60">
        <f t="shared" si="23"/>
        <v>3445.2000000000003</v>
      </c>
      <c r="J507" s="54" t="s">
        <v>205</v>
      </c>
    </row>
    <row r="508" spans="1:10" ht="12.75" customHeight="1" x14ac:dyDescent="0.25">
      <c r="A508" s="56" t="s">
        <v>625</v>
      </c>
      <c r="B508" s="60">
        <v>890</v>
      </c>
      <c r="C508" s="60">
        <v>1060</v>
      </c>
      <c r="D508" s="60">
        <v>1200</v>
      </c>
      <c r="E508" s="60">
        <v>1550</v>
      </c>
      <c r="F508" s="60">
        <v>1890</v>
      </c>
      <c r="G508" s="60">
        <f t="shared" si="21"/>
        <v>2390.8500000000004</v>
      </c>
      <c r="H508" s="60">
        <f t="shared" si="22"/>
        <v>2702.7000000000003</v>
      </c>
      <c r="I508" s="60">
        <f t="shared" si="23"/>
        <v>3014.55</v>
      </c>
      <c r="J508" s="54" t="s">
        <v>205</v>
      </c>
    </row>
    <row r="509" spans="1:10" ht="12.75" customHeight="1" x14ac:dyDescent="0.25">
      <c r="A509" s="56" t="s">
        <v>626</v>
      </c>
      <c r="B509" s="60">
        <v>1410</v>
      </c>
      <c r="C509" s="60">
        <v>1670</v>
      </c>
      <c r="D509" s="60">
        <v>1890</v>
      </c>
      <c r="E509" s="60">
        <v>2440</v>
      </c>
      <c r="F509" s="60">
        <v>2970</v>
      </c>
      <c r="G509" s="60">
        <f t="shared" si="21"/>
        <v>3757.05</v>
      </c>
      <c r="H509" s="60">
        <f t="shared" si="22"/>
        <v>4247.1000000000004</v>
      </c>
      <c r="I509" s="60">
        <f t="shared" si="23"/>
        <v>4737.1500000000005</v>
      </c>
      <c r="J509" s="54" t="s">
        <v>205</v>
      </c>
    </row>
    <row r="510" spans="1:10" ht="12.75" customHeight="1" x14ac:dyDescent="0.25">
      <c r="A510" s="56" t="s">
        <v>627</v>
      </c>
      <c r="B510" s="60">
        <v>900</v>
      </c>
      <c r="C510" s="60">
        <v>1070</v>
      </c>
      <c r="D510" s="60">
        <v>1210</v>
      </c>
      <c r="E510" s="60">
        <v>1560</v>
      </c>
      <c r="F510" s="60">
        <v>1900</v>
      </c>
      <c r="G510" s="60">
        <f t="shared" si="21"/>
        <v>2403.5</v>
      </c>
      <c r="H510" s="60">
        <f t="shared" si="22"/>
        <v>2717</v>
      </c>
      <c r="I510" s="60">
        <f t="shared" si="23"/>
        <v>3030.5000000000005</v>
      </c>
      <c r="J510" s="54" t="s">
        <v>205</v>
      </c>
    </row>
    <row r="511" spans="1:10" ht="12.75" customHeight="1" x14ac:dyDescent="0.25">
      <c r="A511" s="56" t="s">
        <v>628</v>
      </c>
      <c r="B511" s="60">
        <v>1060</v>
      </c>
      <c r="C511" s="60">
        <v>1250</v>
      </c>
      <c r="D511" s="60">
        <v>1420</v>
      </c>
      <c r="E511" s="60">
        <v>1830</v>
      </c>
      <c r="F511" s="60">
        <v>2230</v>
      </c>
      <c r="G511" s="60">
        <f t="shared" si="21"/>
        <v>2820.9500000000003</v>
      </c>
      <c r="H511" s="60">
        <f t="shared" si="22"/>
        <v>3188.9</v>
      </c>
      <c r="I511" s="60">
        <f t="shared" si="23"/>
        <v>3556.8500000000004</v>
      </c>
      <c r="J511" s="54" t="s">
        <v>205</v>
      </c>
    </row>
    <row r="512" spans="1:10" ht="12.75" customHeight="1" x14ac:dyDescent="0.25">
      <c r="A512" s="56" t="s">
        <v>629</v>
      </c>
      <c r="B512" s="62">
        <v>1100</v>
      </c>
      <c r="C512" s="62">
        <v>1310</v>
      </c>
      <c r="D512" s="62">
        <v>1480</v>
      </c>
      <c r="E512" s="62">
        <v>1910</v>
      </c>
      <c r="F512" s="62">
        <v>2330</v>
      </c>
      <c r="G512" s="60">
        <f t="shared" si="21"/>
        <v>2947.4500000000003</v>
      </c>
      <c r="H512" s="60">
        <f t="shared" si="22"/>
        <v>3331.9</v>
      </c>
      <c r="I512" s="60">
        <f t="shared" si="23"/>
        <v>3716.3500000000004</v>
      </c>
      <c r="J512" s="54" t="s">
        <v>205</v>
      </c>
    </row>
    <row r="513" spans="1:10" ht="12.75" customHeight="1" x14ac:dyDescent="0.25">
      <c r="A513" s="56" t="s">
        <v>630</v>
      </c>
      <c r="B513" s="62">
        <v>950</v>
      </c>
      <c r="C513" s="62">
        <v>1120</v>
      </c>
      <c r="D513" s="62">
        <v>1270</v>
      </c>
      <c r="E513" s="62">
        <v>1640</v>
      </c>
      <c r="F513" s="62">
        <v>2000</v>
      </c>
      <c r="G513" s="60">
        <f t="shared" si="21"/>
        <v>2530</v>
      </c>
      <c r="H513" s="60">
        <f t="shared" si="22"/>
        <v>2860.0000000000005</v>
      </c>
      <c r="I513" s="60">
        <f t="shared" si="23"/>
        <v>3190.0000000000005</v>
      </c>
      <c r="J513" s="54" t="s">
        <v>205</v>
      </c>
    </row>
    <row r="514" spans="1:10" s="55" customFormat="1" ht="12.75" customHeight="1" x14ac:dyDescent="0.25">
      <c r="A514" s="56" t="s">
        <v>631</v>
      </c>
      <c r="B514" s="62">
        <v>950</v>
      </c>
      <c r="C514" s="62">
        <v>1120</v>
      </c>
      <c r="D514" s="62">
        <v>1270</v>
      </c>
      <c r="E514" s="62">
        <v>1640</v>
      </c>
      <c r="F514" s="62">
        <v>2000</v>
      </c>
      <c r="G514" s="60">
        <f t="shared" ref="G514:G577" si="24">(F514+(F514*0.15))*1.1</f>
        <v>2530</v>
      </c>
      <c r="H514" s="60">
        <f t="shared" ref="H514:H577" si="25">(F514+(F514*0.3))*1.1</f>
        <v>2860.0000000000005</v>
      </c>
      <c r="I514" s="60">
        <f t="shared" ref="I514:I577" si="26">(F514+(F514*0.45))*1.1</f>
        <v>3190.0000000000005</v>
      </c>
      <c r="J514" s="54" t="s">
        <v>205</v>
      </c>
    </row>
    <row r="515" spans="1:10" s="55" customFormat="1" ht="12.75" customHeight="1" x14ac:dyDescent="0.25">
      <c r="A515" s="56" t="s">
        <v>632</v>
      </c>
      <c r="B515" s="62">
        <v>950</v>
      </c>
      <c r="C515" s="62">
        <v>1120</v>
      </c>
      <c r="D515" s="62">
        <v>1270</v>
      </c>
      <c r="E515" s="62">
        <v>1640</v>
      </c>
      <c r="F515" s="62">
        <v>2000</v>
      </c>
      <c r="G515" s="60">
        <f t="shared" si="24"/>
        <v>2530</v>
      </c>
      <c r="H515" s="60">
        <f t="shared" si="25"/>
        <v>2860.0000000000005</v>
      </c>
      <c r="I515" s="60">
        <f t="shared" si="26"/>
        <v>3190.0000000000005</v>
      </c>
      <c r="J515" s="54" t="s">
        <v>205</v>
      </c>
    </row>
    <row r="516" spans="1:10" s="55" customFormat="1" ht="12.75" customHeight="1" x14ac:dyDescent="0.25">
      <c r="A516" s="56" t="s">
        <v>633</v>
      </c>
      <c r="B516" s="62">
        <v>950</v>
      </c>
      <c r="C516" s="62">
        <v>1120</v>
      </c>
      <c r="D516" s="62">
        <v>1270</v>
      </c>
      <c r="E516" s="62">
        <v>1640</v>
      </c>
      <c r="F516" s="62">
        <v>2000</v>
      </c>
      <c r="G516" s="60">
        <f t="shared" si="24"/>
        <v>2530</v>
      </c>
      <c r="H516" s="60">
        <f t="shared" si="25"/>
        <v>2860.0000000000005</v>
      </c>
      <c r="I516" s="60">
        <f t="shared" si="26"/>
        <v>3190.0000000000005</v>
      </c>
      <c r="J516" s="54" t="s">
        <v>205</v>
      </c>
    </row>
    <row r="517" spans="1:10" s="55" customFormat="1" ht="12.75" customHeight="1" x14ac:dyDescent="0.25">
      <c r="A517" s="53" t="s">
        <v>19</v>
      </c>
      <c r="B517" s="61">
        <v>1585</v>
      </c>
      <c r="C517" s="61">
        <v>1660</v>
      </c>
      <c r="D517" s="61">
        <v>1820</v>
      </c>
      <c r="E517" s="61">
        <v>2182</v>
      </c>
      <c r="F517" s="61">
        <v>2605</v>
      </c>
      <c r="G517" s="60">
        <f t="shared" si="24"/>
        <v>3295.3250000000003</v>
      </c>
      <c r="H517" s="60">
        <f t="shared" si="25"/>
        <v>3725.15</v>
      </c>
      <c r="I517" s="60">
        <f t="shared" si="26"/>
        <v>4154.9750000000004</v>
      </c>
      <c r="J517" s="54" t="s">
        <v>147</v>
      </c>
    </row>
    <row r="518" spans="1:10" s="55" customFormat="1" ht="12.75" customHeight="1" x14ac:dyDescent="0.25">
      <c r="A518" s="53" t="s">
        <v>634</v>
      </c>
      <c r="B518" s="61">
        <v>1210</v>
      </c>
      <c r="C518" s="61">
        <v>1270</v>
      </c>
      <c r="D518" s="61">
        <v>1390</v>
      </c>
      <c r="E518" s="61">
        <v>1670</v>
      </c>
      <c r="F518" s="61">
        <v>1990</v>
      </c>
      <c r="G518" s="60">
        <f t="shared" si="24"/>
        <v>2517.3500000000004</v>
      </c>
      <c r="H518" s="60">
        <f t="shared" si="25"/>
        <v>2845.7000000000003</v>
      </c>
      <c r="I518" s="60">
        <f t="shared" si="26"/>
        <v>3174.05</v>
      </c>
      <c r="J518" s="54" t="s">
        <v>147</v>
      </c>
    </row>
    <row r="519" spans="1:10" ht="12.75" customHeight="1" x14ac:dyDescent="0.25">
      <c r="A519" s="53" t="s">
        <v>635</v>
      </c>
      <c r="B519" s="61">
        <v>1450</v>
      </c>
      <c r="C519" s="61">
        <v>1520</v>
      </c>
      <c r="D519" s="61">
        <v>1670</v>
      </c>
      <c r="E519" s="61">
        <v>2000</v>
      </c>
      <c r="F519" s="61">
        <v>2390</v>
      </c>
      <c r="G519" s="60">
        <f t="shared" si="24"/>
        <v>3023.3500000000004</v>
      </c>
      <c r="H519" s="60">
        <f t="shared" si="25"/>
        <v>3417.7000000000003</v>
      </c>
      <c r="I519" s="60">
        <f t="shared" si="26"/>
        <v>3812.05</v>
      </c>
      <c r="J519" s="54" t="s">
        <v>147</v>
      </c>
    </row>
    <row r="520" spans="1:10" ht="12.75" customHeight="1" x14ac:dyDescent="0.25">
      <c r="A520" s="53" t="s">
        <v>636</v>
      </c>
      <c r="B520" s="61">
        <v>1610</v>
      </c>
      <c r="C520" s="61">
        <v>1690</v>
      </c>
      <c r="D520" s="61">
        <v>1850</v>
      </c>
      <c r="E520" s="61">
        <v>2220</v>
      </c>
      <c r="F520" s="61">
        <v>2650</v>
      </c>
      <c r="G520" s="60">
        <f t="shared" si="24"/>
        <v>3352.2500000000005</v>
      </c>
      <c r="H520" s="60">
        <f t="shared" si="25"/>
        <v>3789.5000000000005</v>
      </c>
      <c r="I520" s="60">
        <f t="shared" si="26"/>
        <v>4226.75</v>
      </c>
      <c r="J520" s="54" t="s">
        <v>147</v>
      </c>
    </row>
    <row r="521" spans="1:10" ht="12.75" customHeight="1" x14ac:dyDescent="0.25">
      <c r="A521" s="53" t="s">
        <v>637</v>
      </c>
      <c r="B521" s="61">
        <v>1600</v>
      </c>
      <c r="C521" s="61">
        <v>1680</v>
      </c>
      <c r="D521" s="61">
        <v>1840</v>
      </c>
      <c r="E521" s="61">
        <v>2210</v>
      </c>
      <c r="F521" s="61">
        <v>2630</v>
      </c>
      <c r="G521" s="60">
        <f t="shared" si="24"/>
        <v>3326.9500000000003</v>
      </c>
      <c r="H521" s="60">
        <f t="shared" si="25"/>
        <v>3760.9</v>
      </c>
      <c r="I521" s="60">
        <f t="shared" si="26"/>
        <v>4194.8500000000004</v>
      </c>
      <c r="J521" s="54" t="s">
        <v>147</v>
      </c>
    </row>
    <row r="522" spans="1:10" ht="12.75" customHeight="1" x14ac:dyDescent="0.25">
      <c r="A522" s="56" t="s">
        <v>638</v>
      </c>
      <c r="B522" s="120">
        <v>0</v>
      </c>
      <c r="C522" s="120">
        <v>0</v>
      </c>
      <c r="D522" s="120">
        <v>0</v>
      </c>
      <c r="E522" s="120">
        <v>0</v>
      </c>
      <c r="F522" s="120">
        <v>0</v>
      </c>
      <c r="G522" s="60">
        <f t="shared" si="24"/>
        <v>0</v>
      </c>
      <c r="H522" s="60">
        <f t="shared" si="25"/>
        <v>0</v>
      </c>
      <c r="I522" s="60">
        <f t="shared" si="26"/>
        <v>0</v>
      </c>
      <c r="J522" s="121"/>
    </row>
    <row r="523" spans="1:10" s="55" customFormat="1" ht="12.75" customHeight="1" x14ac:dyDescent="0.25">
      <c r="A523" s="53" t="s">
        <v>639</v>
      </c>
      <c r="B523" s="61">
        <v>765</v>
      </c>
      <c r="C523" s="61">
        <v>770</v>
      </c>
      <c r="D523" s="61">
        <v>973</v>
      </c>
      <c r="E523" s="61">
        <v>1342</v>
      </c>
      <c r="F523" s="61">
        <v>1395</v>
      </c>
      <c r="G523" s="60">
        <f t="shared" si="24"/>
        <v>1764.6750000000002</v>
      </c>
      <c r="H523" s="60">
        <f t="shared" si="25"/>
        <v>1994.8500000000001</v>
      </c>
      <c r="I523" s="60">
        <f t="shared" si="26"/>
        <v>2225.0250000000001</v>
      </c>
      <c r="J523" s="54" t="s">
        <v>147</v>
      </c>
    </row>
    <row r="524" spans="1:10" ht="12.75" customHeight="1" x14ac:dyDescent="0.25">
      <c r="A524" s="53" t="s">
        <v>640</v>
      </c>
      <c r="B524" s="61">
        <v>737</v>
      </c>
      <c r="C524" s="61">
        <v>742</v>
      </c>
      <c r="D524" s="61">
        <v>973</v>
      </c>
      <c r="E524" s="61">
        <v>1222</v>
      </c>
      <c r="F524" s="61">
        <v>1395</v>
      </c>
      <c r="G524" s="60">
        <f t="shared" si="24"/>
        <v>1764.6750000000002</v>
      </c>
      <c r="H524" s="60">
        <f t="shared" si="25"/>
        <v>1994.8500000000001</v>
      </c>
      <c r="I524" s="60">
        <f t="shared" si="26"/>
        <v>2225.0250000000001</v>
      </c>
      <c r="J524" s="54" t="s">
        <v>147</v>
      </c>
    </row>
    <row r="525" spans="1:10" ht="12.75" customHeight="1" x14ac:dyDescent="0.25">
      <c r="A525" s="53" t="s">
        <v>641</v>
      </c>
      <c r="B525" s="61">
        <v>765</v>
      </c>
      <c r="C525" s="61">
        <v>770</v>
      </c>
      <c r="D525" s="61">
        <v>973</v>
      </c>
      <c r="E525" s="61">
        <v>1347</v>
      </c>
      <c r="F525" s="61">
        <v>1395</v>
      </c>
      <c r="G525" s="60">
        <f t="shared" si="24"/>
        <v>1764.6750000000002</v>
      </c>
      <c r="H525" s="60">
        <f t="shared" si="25"/>
        <v>1994.8500000000001</v>
      </c>
      <c r="I525" s="60">
        <f t="shared" si="26"/>
        <v>2225.0250000000001</v>
      </c>
      <c r="J525" s="54" t="s">
        <v>147</v>
      </c>
    </row>
    <row r="526" spans="1:10" ht="12.75" customHeight="1" x14ac:dyDescent="0.25">
      <c r="A526" s="124" t="s">
        <v>642</v>
      </c>
      <c r="B526" s="120">
        <v>0</v>
      </c>
      <c r="C526" s="120">
        <v>0</v>
      </c>
      <c r="D526" s="120">
        <v>0</v>
      </c>
      <c r="E526" s="120">
        <v>0</v>
      </c>
      <c r="F526" s="120">
        <v>0</v>
      </c>
      <c r="G526" s="60">
        <f t="shared" si="24"/>
        <v>0</v>
      </c>
      <c r="H526" s="60">
        <f t="shared" si="25"/>
        <v>0</v>
      </c>
      <c r="I526" s="60">
        <f t="shared" si="26"/>
        <v>0</v>
      </c>
      <c r="J526" s="121"/>
    </row>
    <row r="527" spans="1:10" ht="12.75" customHeight="1" x14ac:dyDescent="0.25">
      <c r="A527" s="53" t="s">
        <v>26</v>
      </c>
      <c r="B527" s="61">
        <v>1585</v>
      </c>
      <c r="C527" s="61">
        <v>1660</v>
      </c>
      <c r="D527" s="61">
        <v>1820</v>
      </c>
      <c r="E527" s="61">
        <v>2182</v>
      </c>
      <c r="F527" s="61">
        <v>2605</v>
      </c>
      <c r="G527" s="60">
        <f t="shared" si="24"/>
        <v>3295.3250000000003</v>
      </c>
      <c r="H527" s="60">
        <f t="shared" si="25"/>
        <v>3725.15</v>
      </c>
      <c r="I527" s="60">
        <f t="shared" si="26"/>
        <v>4154.9750000000004</v>
      </c>
      <c r="J527" s="54" t="s">
        <v>147</v>
      </c>
    </row>
    <row r="528" spans="1:10" ht="12.75" customHeight="1" x14ac:dyDescent="0.25">
      <c r="A528" s="53" t="s">
        <v>643</v>
      </c>
      <c r="B528" s="60">
        <v>1110</v>
      </c>
      <c r="C528" s="60">
        <v>1160</v>
      </c>
      <c r="D528" s="60">
        <v>1270</v>
      </c>
      <c r="E528" s="60">
        <v>1520</v>
      </c>
      <c r="F528" s="60">
        <v>1820</v>
      </c>
      <c r="G528" s="60">
        <f t="shared" si="24"/>
        <v>2302.3000000000002</v>
      </c>
      <c r="H528" s="60">
        <f t="shared" si="25"/>
        <v>2602.6000000000004</v>
      </c>
      <c r="I528" s="60">
        <f t="shared" si="26"/>
        <v>2902.9</v>
      </c>
      <c r="J528" s="54" t="s">
        <v>147</v>
      </c>
    </row>
    <row r="529" spans="1:10" ht="12.75" customHeight="1" x14ac:dyDescent="0.25">
      <c r="A529" s="53" t="s">
        <v>644</v>
      </c>
      <c r="B529" s="60">
        <v>1070</v>
      </c>
      <c r="C529" s="60">
        <v>1120</v>
      </c>
      <c r="D529" s="60">
        <v>1230</v>
      </c>
      <c r="E529" s="60">
        <v>1470</v>
      </c>
      <c r="F529" s="60">
        <v>1760</v>
      </c>
      <c r="G529" s="60">
        <f t="shared" si="24"/>
        <v>2226.4</v>
      </c>
      <c r="H529" s="60">
        <f t="shared" si="25"/>
        <v>2516.8000000000002</v>
      </c>
      <c r="I529" s="60">
        <f t="shared" si="26"/>
        <v>2807.2000000000003</v>
      </c>
      <c r="J529" s="54" t="s">
        <v>147</v>
      </c>
    </row>
    <row r="530" spans="1:10" ht="12.75" customHeight="1" x14ac:dyDescent="0.25">
      <c r="A530" s="53" t="s">
        <v>645</v>
      </c>
      <c r="B530" s="60">
        <v>1180</v>
      </c>
      <c r="C530" s="60">
        <v>1230</v>
      </c>
      <c r="D530" s="60">
        <v>1360</v>
      </c>
      <c r="E530" s="60">
        <v>1630</v>
      </c>
      <c r="F530" s="60">
        <v>1940</v>
      </c>
      <c r="G530" s="60">
        <f t="shared" si="24"/>
        <v>2454.1000000000004</v>
      </c>
      <c r="H530" s="60">
        <f t="shared" si="25"/>
        <v>2774.2000000000003</v>
      </c>
      <c r="I530" s="60">
        <f t="shared" si="26"/>
        <v>3094.3</v>
      </c>
      <c r="J530" s="54" t="s">
        <v>147</v>
      </c>
    </row>
    <row r="531" spans="1:10" s="55" customFormat="1" ht="12.75" customHeight="1" x14ac:dyDescent="0.25">
      <c r="A531" s="53" t="s">
        <v>646</v>
      </c>
      <c r="B531" s="60">
        <v>1470</v>
      </c>
      <c r="C531" s="60">
        <v>1540</v>
      </c>
      <c r="D531" s="60">
        <v>1690</v>
      </c>
      <c r="E531" s="60">
        <v>2030</v>
      </c>
      <c r="F531" s="60">
        <v>2420</v>
      </c>
      <c r="G531" s="60">
        <f t="shared" si="24"/>
        <v>3061.3</v>
      </c>
      <c r="H531" s="60">
        <f t="shared" si="25"/>
        <v>3460.6000000000004</v>
      </c>
      <c r="I531" s="60">
        <f t="shared" si="26"/>
        <v>3859.9</v>
      </c>
      <c r="J531" s="54" t="s">
        <v>147</v>
      </c>
    </row>
    <row r="532" spans="1:10" s="55" customFormat="1" ht="12.75" customHeight="1" x14ac:dyDescent="0.25">
      <c r="A532" s="53" t="s">
        <v>647</v>
      </c>
      <c r="B532" s="60">
        <v>1110</v>
      </c>
      <c r="C532" s="60">
        <v>1160</v>
      </c>
      <c r="D532" s="60">
        <v>1270</v>
      </c>
      <c r="E532" s="60">
        <v>1520</v>
      </c>
      <c r="F532" s="60">
        <v>1820</v>
      </c>
      <c r="G532" s="60">
        <f t="shared" si="24"/>
        <v>2302.3000000000002</v>
      </c>
      <c r="H532" s="60">
        <f t="shared" si="25"/>
        <v>2602.6000000000004</v>
      </c>
      <c r="I532" s="60">
        <f t="shared" si="26"/>
        <v>2902.9</v>
      </c>
      <c r="J532" s="54" t="s">
        <v>147</v>
      </c>
    </row>
    <row r="533" spans="1:10" s="55" customFormat="1" ht="12.75" customHeight="1" x14ac:dyDescent="0.25">
      <c r="A533" s="53" t="s">
        <v>648</v>
      </c>
      <c r="B533" s="60">
        <v>1310</v>
      </c>
      <c r="C533" s="60">
        <v>1370</v>
      </c>
      <c r="D533" s="60">
        <v>1510</v>
      </c>
      <c r="E533" s="60">
        <v>1800</v>
      </c>
      <c r="F533" s="60">
        <v>2160</v>
      </c>
      <c r="G533" s="60">
        <f t="shared" si="24"/>
        <v>2732.4</v>
      </c>
      <c r="H533" s="60">
        <f t="shared" si="25"/>
        <v>3088.8</v>
      </c>
      <c r="I533" s="60">
        <f t="shared" si="26"/>
        <v>3445.2000000000003</v>
      </c>
      <c r="J533" s="54" t="s">
        <v>147</v>
      </c>
    </row>
    <row r="534" spans="1:10" s="55" customFormat="1" ht="12.75" customHeight="1" x14ac:dyDescent="0.25">
      <c r="A534" s="53" t="s">
        <v>649</v>
      </c>
      <c r="B534" s="60">
        <v>970</v>
      </c>
      <c r="C534" s="60">
        <v>1010</v>
      </c>
      <c r="D534" s="60">
        <v>1110</v>
      </c>
      <c r="E534" s="60">
        <v>1330</v>
      </c>
      <c r="F534" s="60">
        <v>1590</v>
      </c>
      <c r="G534" s="60">
        <f t="shared" si="24"/>
        <v>2011.3500000000001</v>
      </c>
      <c r="H534" s="60">
        <f t="shared" si="25"/>
        <v>2273.7000000000003</v>
      </c>
      <c r="I534" s="60">
        <f t="shared" si="26"/>
        <v>2536.0500000000002</v>
      </c>
      <c r="J534" s="54" t="s">
        <v>147</v>
      </c>
    </row>
    <row r="535" spans="1:10" s="55" customFormat="1" ht="12.75" customHeight="1" x14ac:dyDescent="0.25">
      <c r="A535" s="53" t="s">
        <v>650</v>
      </c>
      <c r="B535" s="61">
        <v>762</v>
      </c>
      <c r="C535" s="61">
        <v>767</v>
      </c>
      <c r="D535" s="61">
        <v>1006</v>
      </c>
      <c r="E535" s="61">
        <v>1275</v>
      </c>
      <c r="F535" s="61">
        <v>1688</v>
      </c>
      <c r="G535" s="60">
        <f t="shared" si="24"/>
        <v>2135.3200000000002</v>
      </c>
      <c r="H535" s="60">
        <f t="shared" si="25"/>
        <v>2413.84</v>
      </c>
      <c r="I535" s="60">
        <f t="shared" si="26"/>
        <v>2692.36</v>
      </c>
      <c r="J535" s="54" t="s">
        <v>147</v>
      </c>
    </row>
    <row r="536" spans="1:10" s="55" customFormat="1" ht="12.75" customHeight="1" x14ac:dyDescent="0.25">
      <c r="A536" s="53" t="s">
        <v>651</v>
      </c>
      <c r="B536" s="61">
        <v>803</v>
      </c>
      <c r="C536" s="61">
        <v>843</v>
      </c>
      <c r="D536" s="61">
        <v>973</v>
      </c>
      <c r="E536" s="61">
        <v>1293</v>
      </c>
      <c r="F536" s="61">
        <v>1351</v>
      </c>
      <c r="G536" s="60">
        <f t="shared" si="24"/>
        <v>1709.0150000000003</v>
      </c>
      <c r="H536" s="60">
        <f t="shared" si="25"/>
        <v>1931.93</v>
      </c>
      <c r="I536" s="60">
        <f t="shared" si="26"/>
        <v>2154.8450000000003</v>
      </c>
      <c r="J536" s="54" t="s">
        <v>147</v>
      </c>
    </row>
    <row r="537" spans="1:10" s="55" customFormat="1" ht="12.75" customHeight="1" x14ac:dyDescent="0.25">
      <c r="A537" s="53" t="s">
        <v>652</v>
      </c>
      <c r="B537" s="61">
        <v>824</v>
      </c>
      <c r="C537" s="61">
        <v>829</v>
      </c>
      <c r="D537" s="61">
        <v>1088</v>
      </c>
      <c r="E537" s="61">
        <v>1305</v>
      </c>
      <c r="F537" s="61">
        <v>1441</v>
      </c>
      <c r="G537" s="60">
        <f t="shared" si="24"/>
        <v>1822.8650000000002</v>
      </c>
      <c r="H537" s="60">
        <f t="shared" si="25"/>
        <v>2060.63</v>
      </c>
      <c r="I537" s="60">
        <f t="shared" si="26"/>
        <v>2298.395</v>
      </c>
      <c r="J537" s="54" t="s">
        <v>165</v>
      </c>
    </row>
    <row r="538" spans="1:10" s="55" customFormat="1" ht="13.5" customHeight="1" x14ac:dyDescent="0.25">
      <c r="A538" s="53" t="s">
        <v>653</v>
      </c>
      <c r="B538" s="61">
        <v>803</v>
      </c>
      <c r="C538" s="61">
        <v>843</v>
      </c>
      <c r="D538" s="61">
        <v>973</v>
      </c>
      <c r="E538" s="61">
        <v>1353</v>
      </c>
      <c r="F538" s="61">
        <v>1521</v>
      </c>
      <c r="G538" s="60">
        <f t="shared" si="24"/>
        <v>1924.0650000000003</v>
      </c>
      <c r="H538" s="60">
        <f t="shared" si="25"/>
        <v>2175.0300000000002</v>
      </c>
      <c r="I538" s="60">
        <f t="shared" si="26"/>
        <v>2425.9949999999999</v>
      </c>
      <c r="J538" s="54" t="s">
        <v>147</v>
      </c>
    </row>
    <row r="539" spans="1:10" s="55" customFormat="1" ht="12.75" customHeight="1" x14ac:dyDescent="0.25">
      <c r="A539" s="53" t="s">
        <v>654</v>
      </c>
      <c r="B539" s="61">
        <v>765</v>
      </c>
      <c r="C539" s="61">
        <v>770</v>
      </c>
      <c r="D539" s="61">
        <v>973</v>
      </c>
      <c r="E539" s="61">
        <v>1217</v>
      </c>
      <c r="F539" s="61">
        <v>1395</v>
      </c>
      <c r="G539" s="60">
        <f t="shared" si="24"/>
        <v>1764.6750000000002</v>
      </c>
      <c r="H539" s="60">
        <f t="shared" si="25"/>
        <v>1994.8500000000001</v>
      </c>
      <c r="I539" s="60">
        <f t="shared" si="26"/>
        <v>2225.0250000000001</v>
      </c>
      <c r="J539" s="54" t="s">
        <v>147</v>
      </c>
    </row>
    <row r="540" spans="1:10" s="55" customFormat="1" ht="12.75" customHeight="1" x14ac:dyDescent="0.25">
      <c r="A540" s="53" t="s">
        <v>655</v>
      </c>
      <c r="B540" s="61">
        <v>737</v>
      </c>
      <c r="C540" s="61">
        <v>742</v>
      </c>
      <c r="D540" s="61">
        <v>973</v>
      </c>
      <c r="E540" s="61">
        <v>1167</v>
      </c>
      <c r="F540" s="61">
        <v>1632</v>
      </c>
      <c r="G540" s="60">
        <f t="shared" si="24"/>
        <v>2064.48</v>
      </c>
      <c r="H540" s="60">
        <f t="shared" si="25"/>
        <v>2333.7600000000002</v>
      </c>
      <c r="I540" s="60">
        <f t="shared" si="26"/>
        <v>2603.0400000000004</v>
      </c>
      <c r="J540" s="54" t="s">
        <v>147</v>
      </c>
    </row>
    <row r="541" spans="1:10" s="55" customFormat="1" ht="12.75" customHeight="1" x14ac:dyDescent="0.25">
      <c r="A541" s="53" t="s">
        <v>656</v>
      </c>
      <c r="B541" s="61">
        <v>828</v>
      </c>
      <c r="C541" s="61">
        <v>888</v>
      </c>
      <c r="D541" s="61">
        <v>973</v>
      </c>
      <c r="E541" s="61">
        <v>1353</v>
      </c>
      <c r="F541" s="61">
        <v>1395</v>
      </c>
      <c r="G541" s="60">
        <f t="shared" si="24"/>
        <v>1764.6750000000002</v>
      </c>
      <c r="H541" s="60">
        <f t="shared" si="25"/>
        <v>1994.8500000000001</v>
      </c>
      <c r="I541" s="60">
        <f t="shared" si="26"/>
        <v>2225.0250000000001</v>
      </c>
      <c r="J541" s="54" t="s">
        <v>147</v>
      </c>
    </row>
    <row r="542" spans="1:10" s="55" customFormat="1" ht="12.75" customHeight="1" x14ac:dyDescent="0.25">
      <c r="A542" s="53" t="s">
        <v>657</v>
      </c>
      <c r="B542" s="61">
        <v>828</v>
      </c>
      <c r="C542" s="61">
        <v>852</v>
      </c>
      <c r="D542" s="61">
        <v>973</v>
      </c>
      <c r="E542" s="61">
        <v>1215</v>
      </c>
      <c r="F542" s="61">
        <v>1288</v>
      </c>
      <c r="G542" s="60">
        <f t="shared" si="24"/>
        <v>1629.3200000000002</v>
      </c>
      <c r="H542" s="60">
        <f t="shared" si="25"/>
        <v>1841.8400000000001</v>
      </c>
      <c r="I542" s="60">
        <f t="shared" si="26"/>
        <v>2054.36</v>
      </c>
      <c r="J542" s="54" t="s">
        <v>147</v>
      </c>
    </row>
    <row r="543" spans="1:10" s="55" customFormat="1" ht="12.75" customHeight="1" x14ac:dyDescent="0.25">
      <c r="A543" s="53" t="s">
        <v>658</v>
      </c>
      <c r="B543" s="61">
        <v>966</v>
      </c>
      <c r="C543" s="61">
        <v>1006</v>
      </c>
      <c r="D543" s="61">
        <v>1129</v>
      </c>
      <c r="E543" s="61">
        <v>1534</v>
      </c>
      <c r="F543" s="61">
        <v>1858</v>
      </c>
      <c r="G543" s="60">
        <f t="shared" si="24"/>
        <v>2350.37</v>
      </c>
      <c r="H543" s="60">
        <f t="shared" si="25"/>
        <v>2656.9400000000005</v>
      </c>
      <c r="I543" s="60">
        <f t="shared" si="26"/>
        <v>2963.51</v>
      </c>
      <c r="J543" s="54" t="s">
        <v>147</v>
      </c>
    </row>
    <row r="544" spans="1:10" s="55" customFormat="1" ht="12.75" customHeight="1" x14ac:dyDescent="0.25">
      <c r="A544" s="53" t="s">
        <v>659</v>
      </c>
      <c r="B544" s="61">
        <v>1001</v>
      </c>
      <c r="C544" s="61">
        <v>1048</v>
      </c>
      <c r="D544" s="61">
        <v>1149</v>
      </c>
      <c r="E544" s="61">
        <v>1456</v>
      </c>
      <c r="F544" s="61">
        <v>1521</v>
      </c>
      <c r="G544" s="60">
        <f t="shared" si="24"/>
        <v>1924.0650000000003</v>
      </c>
      <c r="H544" s="60">
        <f t="shared" si="25"/>
        <v>2175.0300000000002</v>
      </c>
      <c r="I544" s="60">
        <f t="shared" si="26"/>
        <v>2425.9949999999999</v>
      </c>
      <c r="J544" s="54" t="s">
        <v>147</v>
      </c>
    </row>
    <row r="545" spans="1:10" s="55" customFormat="1" ht="12.75" customHeight="1" x14ac:dyDescent="0.25">
      <c r="A545" s="53" t="s">
        <v>660</v>
      </c>
      <c r="B545" s="61">
        <v>766</v>
      </c>
      <c r="C545" s="61">
        <v>821</v>
      </c>
      <c r="D545" s="61">
        <v>973</v>
      </c>
      <c r="E545" s="61">
        <v>1174</v>
      </c>
      <c r="F545" s="61">
        <v>1462</v>
      </c>
      <c r="G545" s="60">
        <f t="shared" si="24"/>
        <v>1849.43</v>
      </c>
      <c r="H545" s="60">
        <f t="shared" si="25"/>
        <v>2090.66</v>
      </c>
      <c r="I545" s="60">
        <f t="shared" si="26"/>
        <v>2331.8900000000003</v>
      </c>
      <c r="J545" s="54" t="s">
        <v>147</v>
      </c>
    </row>
    <row r="546" spans="1:10" s="55" customFormat="1" ht="12.75" customHeight="1" x14ac:dyDescent="0.25">
      <c r="A546" s="53" t="s">
        <v>661</v>
      </c>
      <c r="B546" s="61">
        <v>779</v>
      </c>
      <c r="C546" s="61">
        <v>784</v>
      </c>
      <c r="D546" s="61">
        <v>973</v>
      </c>
      <c r="E546" s="61">
        <v>1293</v>
      </c>
      <c r="F546" s="61">
        <v>1297</v>
      </c>
      <c r="G546" s="60">
        <f t="shared" si="24"/>
        <v>1640.7050000000002</v>
      </c>
      <c r="H546" s="60">
        <f t="shared" si="25"/>
        <v>1854.71</v>
      </c>
      <c r="I546" s="60">
        <f t="shared" si="26"/>
        <v>2068.7150000000001</v>
      </c>
      <c r="J546" s="54" t="s">
        <v>147</v>
      </c>
    </row>
    <row r="547" spans="1:10" s="55" customFormat="1" ht="12.75" customHeight="1" x14ac:dyDescent="0.25">
      <c r="A547" s="53" t="s">
        <v>662</v>
      </c>
      <c r="B547" s="61">
        <v>828</v>
      </c>
      <c r="C547" s="61">
        <v>888</v>
      </c>
      <c r="D547" s="61">
        <v>973</v>
      </c>
      <c r="E547" s="61">
        <v>1353</v>
      </c>
      <c r="F547" s="61">
        <v>1632</v>
      </c>
      <c r="G547" s="60">
        <f t="shared" si="24"/>
        <v>2064.48</v>
      </c>
      <c r="H547" s="60">
        <f t="shared" si="25"/>
        <v>2333.7600000000002</v>
      </c>
      <c r="I547" s="60">
        <f t="shared" si="26"/>
        <v>2603.0400000000004</v>
      </c>
      <c r="J547" s="54" t="s">
        <v>147</v>
      </c>
    </row>
    <row r="548" spans="1:10" s="55" customFormat="1" ht="12.75" customHeight="1" x14ac:dyDescent="0.25">
      <c r="A548" s="53" t="s">
        <v>663</v>
      </c>
      <c r="B548" s="61">
        <v>737</v>
      </c>
      <c r="C548" s="61">
        <v>742</v>
      </c>
      <c r="D548" s="61">
        <v>973</v>
      </c>
      <c r="E548" s="61">
        <v>1167</v>
      </c>
      <c r="F548" s="61">
        <v>1395</v>
      </c>
      <c r="G548" s="60">
        <f t="shared" si="24"/>
        <v>1764.6750000000002</v>
      </c>
      <c r="H548" s="60">
        <f t="shared" si="25"/>
        <v>1994.8500000000001</v>
      </c>
      <c r="I548" s="60">
        <f t="shared" si="26"/>
        <v>2225.0250000000001</v>
      </c>
      <c r="J548" s="54" t="s">
        <v>147</v>
      </c>
    </row>
    <row r="549" spans="1:10" s="55" customFormat="1" ht="12.75" customHeight="1" x14ac:dyDescent="0.25">
      <c r="A549" s="53" t="s">
        <v>664</v>
      </c>
      <c r="B549" s="61">
        <v>805</v>
      </c>
      <c r="C549" s="61">
        <v>947</v>
      </c>
      <c r="D549" s="61">
        <v>1167</v>
      </c>
      <c r="E549" s="61">
        <v>1459</v>
      </c>
      <c r="F549" s="61">
        <v>1781</v>
      </c>
      <c r="G549" s="60">
        <f t="shared" si="24"/>
        <v>2252.9650000000001</v>
      </c>
      <c r="H549" s="60">
        <f t="shared" si="25"/>
        <v>2546.8300000000004</v>
      </c>
      <c r="I549" s="60">
        <f t="shared" si="26"/>
        <v>2840.6950000000002</v>
      </c>
      <c r="J549" s="54" t="s">
        <v>147</v>
      </c>
    </row>
    <row r="550" spans="1:10" s="55" customFormat="1" ht="12.75" customHeight="1" x14ac:dyDescent="0.25">
      <c r="A550" s="53" t="s">
        <v>665</v>
      </c>
      <c r="B550" s="61">
        <v>765</v>
      </c>
      <c r="C550" s="61">
        <v>770</v>
      </c>
      <c r="D550" s="61">
        <v>973</v>
      </c>
      <c r="E550" s="61">
        <v>1283</v>
      </c>
      <c r="F550" s="61">
        <v>1288</v>
      </c>
      <c r="G550" s="60">
        <f t="shared" si="24"/>
        <v>1629.3200000000002</v>
      </c>
      <c r="H550" s="60">
        <f t="shared" si="25"/>
        <v>1841.8400000000001</v>
      </c>
      <c r="I550" s="60">
        <f t="shared" si="26"/>
        <v>2054.36</v>
      </c>
      <c r="J550" s="54" t="s">
        <v>147</v>
      </c>
    </row>
    <row r="551" spans="1:10" s="55" customFormat="1" ht="12.75" customHeight="1" x14ac:dyDescent="0.25">
      <c r="A551" s="53" t="s">
        <v>666</v>
      </c>
      <c r="B551" s="61">
        <v>1085</v>
      </c>
      <c r="C551" s="61">
        <v>1158</v>
      </c>
      <c r="D551" s="61">
        <v>1307</v>
      </c>
      <c r="E551" s="61">
        <v>1567</v>
      </c>
      <c r="F551" s="61">
        <v>1731</v>
      </c>
      <c r="G551" s="60">
        <f t="shared" si="24"/>
        <v>2189.7150000000001</v>
      </c>
      <c r="H551" s="60">
        <f t="shared" si="25"/>
        <v>2475.3300000000004</v>
      </c>
      <c r="I551" s="60">
        <f t="shared" si="26"/>
        <v>2760.9450000000002</v>
      </c>
      <c r="J551" s="54" t="s">
        <v>147</v>
      </c>
    </row>
    <row r="552" spans="1:10" ht="12.75" customHeight="1" x14ac:dyDescent="0.25">
      <c r="A552" s="53" t="s">
        <v>667</v>
      </c>
      <c r="B552" s="61">
        <v>745</v>
      </c>
      <c r="C552" s="61">
        <v>750</v>
      </c>
      <c r="D552" s="61">
        <v>984</v>
      </c>
      <c r="E552" s="61">
        <v>1360</v>
      </c>
      <c r="F552" s="61">
        <v>1651</v>
      </c>
      <c r="G552" s="60">
        <f t="shared" si="24"/>
        <v>2088.5150000000003</v>
      </c>
      <c r="H552" s="60">
        <f t="shared" si="25"/>
        <v>2360.9300000000003</v>
      </c>
      <c r="I552" s="60">
        <f t="shared" si="26"/>
        <v>2633.3449999999998</v>
      </c>
      <c r="J552" s="54" t="s">
        <v>147</v>
      </c>
    </row>
    <row r="553" spans="1:10" ht="12.75" customHeight="1" x14ac:dyDescent="0.25">
      <c r="A553" s="53" t="s">
        <v>668</v>
      </c>
      <c r="B553" s="61">
        <v>828</v>
      </c>
      <c r="C553" s="61">
        <v>888</v>
      </c>
      <c r="D553" s="61">
        <v>973</v>
      </c>
      <c r="E553" s="61">
        <v>1283</v>
      </c>
      <c r="F553" s="61">
        <v>1288</v>
      </c>
      <c r="G553" s="60">
        <f t="shared" si="24"/>
        <v>1629.3200000000002</v>
      </c>
      <c r="H553" s="60">
        <f t="shared" si="25"/>
        <v>1841.8400000000001</v>
      </c>
      <c r="I553" s="60">
        <f t="shared" si="26"/>
        <v>2054.36</v>
      </c>
      <c r="J553" s="54" t="s">
        <v>147</v>
      </c>
    </row>
    <row r="554" spans="1:10" ht="12.75" customHeight="1" x14ac:dyDescent="0.25">
      <c r="A554" s="53" t="s">
        <v>669</v>
      </c>
      <c r="B554" s="61">
        <v>1211</v>
      </c>
      <c r="C554" s="61">
        <v>1263</v>
      </c>
      <c r="D554" s="61">
        <v>1390</v>
      </c>
      <c r="E554" s="61">
        <v>1734</v>
      </c>
      <c r="F554" s="61">
        <v>1853</v>
      </c>
      <c r="G554" s="60">
        <f t="shared" si="24"/>
        <v>2344.0450000000001</v>
      </c>
      <c r="H554" s="60">
        <f t="shared" si="25"/>
        <v>2649.7900000000004</v>
      </c>
      <c r="I554" s="60">
        <f t="shared" si="26"/>
        <v>2955.5350000000003</v>
      </c>
      <c r="J554" s="54" t="s">
        <v>147</v>
      </c>
    </row>
    <row r="555" spans="1:10" ht="12.75" customHeight="1" x14ac:dyDescent="0.25">
      <c r="A555" s="53" t="s">
        <v>33</v>
      </c>
      <c r="B555" s="61">
        <v>1585</v>
      </c>
      <c r="C555" s="61">
        <v>1660</v>
      </c>
      <c r="D555" s="61">
        <v>1820</v>
      </c>
      <c r="E555" s="61">
        <v>2182</v>
      </c>
      <c r="F555" s="61">
        <v>2605</v>
      </c>
      <c r="G555" s="60">
        <f t="shared" si="24"/>
        <v>3295.3250000000003</v>
      </c>
      <c r="H555" s="60">
        <f t="shared" si="25"/>
        <v>3725.15</v>
      </c>
      <c r="I555" s="60">
        <f t="shared" si="26"/>
        <v>4154.9750000000004</v>
      </c>
      <c r="J555" s="54" t="s">
        <v>147</v>
      </c>
    </row>
    <row r="556" spans="1:10" ht="12.75" customHeight="1" x14ac:dyDescent="0.25">
      <c r="A556" s="53" t="s">
        <v>670</v>
      </c>
      <c r="B556" s="60">
        <v>1250</v>
      </c>
      <c r="C556" s="60">
        <v>1300</v>
      </c>
      <c r="D556" s="60">
        <v>1430</v>
      </c>
      <c r="E556" s="60">
        <v>1710</v>
      </c>
      <c r="F556" s="60">
        <v>2050</v>
      </c>
      <c r="G556" s="60">
        <f t="shared" si="24"/>
        <v>2593.25</v>
      </c>
      <c r="H556" s="60">
        <f t="shared" si="25"/>
        <v>2931.5000000000005</v>
      </c>
      <c r="I556" s="60">
        <f t="shared" si="26"/>
        <v>3269.7500000000005</v>
      </c>
      <c r="J556" s="54" t="s">
        <v>147</v>
      </c>
    </row>
    <row r="557" spans="1:10" ht="12.75" customHeight="1" x14ac:dyDescent="0.25">
      <c r="A557" s="53" t="s">
        <v>671</v>
      </c>
      <c r="B557" s="60">
        <v>2060</v>
      </c>
      <c r="C557" s="60">
        <v>2150</v>
      </c>
      <c r="D557" s="60">
        <v>2360</v>
      </c>
      <c r="E557" s="60">
        <v>2830</v>
      </c>
      <c r="F557" s="60">
        <v>3380</v>
      </c>
      <c r="G557" s="60">
        <f t="shared" si="24"/>
        <v>4275.7000000000007</v>
      </c>
      <c r="H557" s="60">
        <f t="shared" si="25"/>
        <v>4833.4000000000005</v>
      </c>
      <c r="I557" s="60">
        <f t="shared" si="26"/>
        <v>5391.1</v>
      </c>
      <c r="J557" s="54" t="s">
        <v>147</v>
      </c>
    </row>
    <row r="558" spans="1:10" ht="12.75" customHeight="1" x14ac:dyDescent="0.25">
      <c r="A558" s="53" t="s">
        <v>672</v>
      </c>
      <c r="B558" s="60">
        <v>1150</v>
      </c>
      <c r="C558" s="60">
        <v>1200</v>
      </c>
      <c r="D558" s="60">
        <v>1320</v>
      </c>
      <c r="E558" s="60">
        <v>1580</v>
      </c>
      <c r="F558" s="60">
        <v>1890</v>
      </c>
      <c r="G558" s="60">
        <f t="shared" si="24"/>
        <v>2390.8500000000004</v>
      </c>
      <c r="H558" s="60">
        <f t="shared" si="25"/>
        <v>2702.7000000000003</v>
      </c>
      <c r="I558" s="60">
        <f t="shared" si="26"/>
        <v>3014.55</v>
      </c>
      <c r="J558" s="54" t="s">
        <v>147</v>
      </c>
    </row>
    <row r="559" spans="1:10" ht="12.75" customHeight="1" x14ac:dyDescent="0.25">
      <c r="A559" s="53" t="s">
        <v>673</v>
      </c>
      <c r="B559" s="60">
        <v>1720</v>
      </c>
      <c r="C559" s="60">
        <v>1810</v>
      </c>
      <c r="D559" s="60">
        <v>1980</v>
      </c>
      <c r="E559" s="60">
        <v>2370</v>
      </c>
      <c r="F559" s="60">
        <v>2830</v>
      </c>
      <c r="G559" s="60">
        <f t="shared" si="24"/>
        <v>3579.9500000000003</v>
      </c>
      <c r="H559" s="60">
        <f t="shared" si="25"/>
        <v>4046.9000000000005</v>
      </c>
      <c r="I559" s="60">
        <f t="shared" si="26"/>
        <v>4513.8500000000004</v>
      </c>
      <c r="J559" s="54" t="s">
        <v>147</v>
      </c>
    </row>
    <row r="560" spans="1:10" s="55" customFormat="1" ht="12.75" customHeight="1" x14ac:dyDescent="0.25">
      <c r="A560" s="53" t="s">
        <v>674</v>
      </c>
      <c r="B560" s="60">
        <v>1270</v>
      </c>
      <c r="C560" s="60">
        <v>1330</v>
      </c>
      <c r="D560" s="60">
        <v>1460</v>
      </c>
      <c r="E560" s="60">
        <v>1750</v>
      </c>
      <c r="F560" s="60">
        <v>2090</v>
      </c>
      <c r="G560" s="60">
        <f t="shared" si="24"/>
        <v>2643.8500000000004</v>
      </c>
      <c r="H560" s="60">
        <f t="shared" si="25"/>
        <v>2988.7000000000003</v>
      </c>
      <c r="I560" s="60">
        <f t="shared" si="26"/>
        <v>3333.55</v>
      </c>
      <c r="J560" s="54" t="s">
        <v>147</v>
      </c>
    </row>
    <row r="561" spans="1:10" s="55" customFormat="1" ht="12.75" customHeight="1" x14ac:dyDescent="0.25">
      <c r="A561" s="53" t="s">
        <v>675</v>
      </c>
      <c r="B561" s="60">
        <v>1110</v>
      </c>
      <c r="C561" s="60">
        <v>1170</v>
      </c>
      <c r="D561" s="60">
        <v>1280</v>
      </c>
      <c r="E561" s="60">
        <v>1530</v>
      </c>
      <c r="F561" s="60">
        <v>1890</v>
      </c>
      <c r="G561" s="60">
        <f t="shared" si="24"/>
        <v>2390.8500000000004</v>
      </c>
      <c r="H561" s="60">
        <f t="shared" si="25"/>
        <v>2702.7000000000003</v>
      </c>
      <c r="I561" s="60">
        <f t="shared" si="26"/>
        <v>3014.55</v>
      </c>
      <c r="J561" s="54" t="s">
        <v>147</v>
      </c>
    </row>
    <row r="562" spans="1:10" s="55" customFormat="1" ht="12.75" customHeight="1" x14ac:dyDescent="0.25">
      <c r="A562" s="53" t="s">
        <v>676</v>
      </c>
      <c r="B562" s="60">
        <v>1160</v>
      </c>
      <c r="C562" s="60">
        <v>1210</v>
      </c>
      <c r="D562" s="60">
        <v>1330</v>
      </c>
      <c r="E562" s="60">
        <v>1590</v>
      </c>
      <c r="F562" s="60">
        <v>1900</v>
      </c>
      <c r="G562" s="60">
        <f t="shared" si="24"/>
        <v>2403.5</v>
      </c>
      <c r="H562" s="60">
        <f t="shared" si="25"/>
        <v>2717</v>
      </c>
      <c r="I562" s="60">
        <f t="shared" si="26"/>
        <v>3030.5000000000005</v>
      </c>
      <c r="J562" s="54" t="s">
        <v>147</v>
      </c>
    </row>
    <row r="563" spans="1:10" s="55" customFormat="1" ht="12.75" customHeight="1" x14ac:dyDescent="0.25">
      <c r="A563" s="53" t="s">
        <v>677</v>
      </c>
      <c r="B563" s="60">
        <v>1310</v>
      </c>
      <c r="C563" s="60">
        <v>1370</v>
      </c>
      <c r="D563" s="60">
        <v>1500</v>
      </c>
      <c r="E563" s="60">
        <v>1800</v>
      </c>
      <c r="F563" s="60">
        <v>2150</v>
      </c>
      <c r="G563" s="60">
        <f t="shared" si="24"/>
        <v>2719.75</v>
      </c>
      <c r="H563" s="60">
        <f t="shared" si="25"/>
        <v>3074.5000000000005</v>
      </c>
      <c r="I563" s="60">
        <f t="shared" si="26"/>
        <v>3429.2500000000005</v>
      </c>
      <c r="J563" s="54" t="s">
        <v>147</v>
      </c>
    </row>
    <row r="564" spans="1:10" s="55" customFormat="1" ht="12.75" customHeight="1" x14ac:dyDescent="0.25">
      <c r="A564" s="53" t="s">
        <v>678</v>
      </c>
      <c r="B564" s="61">
        <v>781</v>
      </c>
      <c r="C564" s="61">
        <v>786</v>
      </c>
      <c r="D564" s="61">
        <v>1031</v>
      </c>
      <c r="E564" s="61">
        <v>1236</v>
      </c>
      <c r="F564" s="61">
        <v>1617</v>
      </c>
      <c r="G564" s="60">
        <f t="shared" si="24"/>
        <v>2045.5050000000001</v>
      </c>
      <c r="H564" s="60">
        <f t="shared" si="25"/>
        <v>2312.31</v>
      </c>
      <c r="I564" s="60">
        <f t="shared" si="26"/>
        <v>2579.1150000000002</v>
      </c>
      <c r="J564" s="54" t="s">
        <v>147</v>
      </c>
    </row>
    <row r="565" spans="1:10" s="55" customFormat="1" ht="12.75" customHeight="1" x14ac:dyDescent="0.25">
      <c r="A565" s="53" t="s">
        <v>679</v>
      </c>
      <c r="B565" s="61">
        <v>765</v>
      </c>
      <c r="C565" s="61">
        <v>770</v>
      </c>
      <c r="D565" s="61">
        <v>973</v>
      </c>
      <c r="E565" s="61">
        <v>1283</v>
      </c>
      <c r="F565" s="61">
        <v>1632</v>
      </c>
      <c r="G565" s="60">
        <f t="shared" si="24"/>
        <v>2064.48</v>
      </c>
      <c r="H565" s="60">
        <f t="shared" si="25"/>
        <v>2333.7600000000002</v>
      </c>
      <c r="I565" s="60">
        <f t="shared" si="26"/>
        <v>2603.0400000000004</v>
      </c>
      <c r="J565" s="54" t="s">
        <v>147</v>
      </c>
    </row>
    <row r="566" spans="1:10" s="55" customFormat="1" ht="12.75" customHeight="1" x14ac:dyDescent="0.25">
      <c r="A566" s="53" t="s">
        <v>680</v>
      </c>
      <c r="B566" s="61">
        <v>792</v>
      </c>
      <c r="C566" s="61">
        <v>797</v>
      </c>
      <c r="D566" s="61">
        <v>999</v>
      </c>
      <c r="E566" s="61">
        <v>1198</v>
      </c>
      <c r="F566" s="61">
        <v>1329</v>
      </c>
      <c r="G566" s="60">
        <f t="shared" si="24"/>
        <v>1681.1849999999999</v>
      </c>
      <c r="H566" s="60">
        <f t="shared" si="25"/>
        <v>1900.4700000000003</v>
      </c>
      <c r="I566" s="60">
        <f t="shared" si="26"/>
        <v>2119.7550000000006</v>
      </c>
      <c r="J566" s="54" t="s">
        <v>147</v>
      </c>
    </row>
    <row r="567" spans="1:10" s="55" customFormat="1" ht="12.75" customHeight="1" x14ac:dyDescent="0.25">
      <c r="A567" s="53" t="s">
        <v>681</v>
      </c>
      <c r="B567" s="61">
        <v>773</v>
      </c>
      <c r="C567" s="61">
        <v>778</v>
      </c>
      <c r="D567" s="61">
        <v>1021</v>
      </c>
      <c r="E567" s="61">
        <v>1224</v>
      </c>
      <c r="F567" s="61">
        <v>1574</v>
      </c>
      <c r="G567" s="60">
        <f t="shared" si="24"/>
        <v>1991.1100000000001</v>
      </c>
      <c r="H567" s="60">
        <f t="shared" si="25"/>
        <v>2250.8200000000002</v>
      </c>
      <c r="I567" s="60">
        <f t="shared" si="26"/>
        <v>2510.5300000000002</v>
      </c>
      <c r="J567" s="54" t="s">
        <v>147</v>
      </c>
    </row>
    <row r="568" spans="1:10" s="55" customFormat="1" ht="12.75" customHeight="1" x14ac:dyDescent="0.25">
      <c r="A568" s="53" t="s">
        <v>682</v>
      </c>
      <c r="B568" s="61">
        <v>765</v>
      </c>
      <c r="C568" s="61">
        <v>770</v>
      </c>
      <c r="D568" s="61">
        <v>973</v>
      </c>
      <c r="E568" s="61">
        <v>1217</v>
      </c>
      <c r="F568" s="61">
        <v>1395</v>
      </c>
      <c r="G568" s="60">
        <f t="shared" si="24"/>
        <v>1764.6750000000002</v>
      </c>
      <c r="H568" s="60">
        <f t="shared" si="25"/>
        <v>1994.8500000000001</v>
      </c>
      <c r="I568" s="60">
        <f t="shared" si="26"/>
        <v>2225.0250000000001</v>
      </c>
      <c r="J568" s="54" t="s">
        <v>147</v>
      </c>
    </row>
    <row r="569" spans="1:10" s="55" customFormat="1" ht="12.75" customHeight="1" x14ac:dyDescent="0.25">
      <c r="A569" s="53" t="s">
        <v>683</v>
      </c>
      <c r="B569" s="61">
        <v>765</v>
      </c>
      <c r="C569" s="61">
        <v>770</v>
      </c>
      <c r="D569" s="61">
        <v>973</v>
      </c>
      <c r="E569" s="61">
        <v>1167</v>
      </c>
      <c r="F569" s="61">
        <v>1395</v>
      </c>
      <c r="G569" s="60">
        <f t="shared" si="24"/>
        <v>1764.6750000000002</v>
      </c>
      <c r="H569" s="60">
        <f t="shared" si="25"/>
        <v>1994.8500000000001</v>
      </c>
      <c r="I569" s="60">
        <f t="shared" si="26"/>
        <v>2225.0250000000001</v>
      </c>
      <c r="J569" s="54" t="s">
        <v>147</v>
      </c>
    </row>
    <row r="570" spans="1:10" s="55" customFormat="1" ht="12.75" customHeight="1" x14ac:dyDescent="0.25">
      <c r="A570" s="53" t="s">
        <v>684</v>
      </c>
      <c r="B570" s="61">
        <v>942</v>
      </c>
      <c r="C570" s="61">
        <v>948</v>
      </c>
      <c r="D570" s="61">
        <v>1177</v>
      </c>
      <c r="E570" s="61">
        <v>1411</v>
      </c>
      <c r="F570" s="61">
        <v>1868</v>
      </c>
      <c r="G570" s="60">
        <f t="shared" si="24"/>
        <v>2363.02</v>
      </c>
      <c r="H570" s="60">
        <f t="shared" si="25"/>
        <v>2671.2400000000002</v>
      </c>
      <c r="I570" s="60">
        <f t="shared" si="26"/>
        <v>2979.46</v>
      </c>
      <c r="J570" s="54" t="s">
        <v>147</v>
      </c>
    </row>
    <row r="571" spans="1:10" s="109" customFormat="1" ht="12.75" customHeight="1" x14ac:dyDescent="0.25">
      <c r="A571" s="53" t="s">
        <v>685</v>
      </c>
      <c r="B571" s="61">
        <v>776</v>
      </c>
      <c r="C571" s="61">
        <v>899</v>
      </c>
      <c r="D571" s="61">
        <v>1121</v>
      </c>
      <c r="E571" s="61">
        <v>1461</v>
      </c>
      <c r="F571" s="61">
        <v>1876</v>
      </c>
      <c r="G571" s="60">
        <f t="shared" si="24"/>
        <v>2373.1400000000003</v>
      </c>
      <c r="H571" s="60">
        <f t="shared" si="25"/>
        <v>2682.6800000000003</v>
      </c>
      <c r="I571" s="60">
        <f t="shared" si="26"/>
        <v>2992.2200000000003</v>
      </c>
      <c r="J571" s="54" t="s">
        <v>147</v>
      </c>
    </row>
    <row r="572" spans="1:10" ht="25.5" customHeight="1" x14ac:dyDescent="0.25">
      <c r="A572" s="110" t="s">
        <v>686</v>
      </c>
      <c r="B572" s="111">
        <v>765</v>
      </c>
      <c r="C572" s="111">
        <v>770</v>
      </c>
      <c r="D572" s="111">
        <v>973</v>
      </c>
      <c r="E572" s="111">
        <v>1235</v>
      </c>
      <c r="F572" s="111">
        <v>1632</v>
      </c>
      <c r="G572" s="60">
        <f t="shared" si="24"/>
        <v>2064.48</v>
      </c>
      <c r="H572" s="60">
        <f t="shared" si="25"/>
        <v>2333.7600000000002</v>
      </c>
      <c r="I572" s="60">
        <f t="shared" si="26"/>
        <v>2603.0400000000004</v>
      </c>
      <c r="J572" s="113" t="s">
        <v>147</v>
      </c>
    </row>
    <row r="573" spans="1:10" x14ac:dyDescent="0.25">
      <c r="A573" s="110" t="s">
        <v>687</v>
      </c>
      <c r="B573" s="111">
        <v>765</v>
      </c>
      <c r="C573" s="111">
        <v>770</v>
      </c>
      <c r="D573" s="111">
        <v>973</v>
      </c>
      <c r="E573" s="111">
        <v>1261</v>
      </c>
      <c r="F573" s="111">
        <v>1395</v>
      </c>
      <c r="G573" s="60">
        <f t="shared" si="24"/>
        <v>1764.6750000000002</v>
      </c>
      <c r="H573" s="60">
        <f t="shared" si="25"/>
        <v>1994.8500000000001</v>
      </c>
      <c r="I573" s="60">
        <f t="shared" si="26"/>
        <v>2225.0250000000001</v>
      </c>
      <c r="J573" s="113" t="s">
        <v>147</v>
      </c>
    </row>
    <row r="574" spans="1:10" x14ac:dyDescent="0.25">
      <c r="A574" s="53" t="s">
        <v>688</v>
      </c>
      <c r="B574" s="111">
        <v>765</v>
      </c>
      <c r="C574" s="111">
        <v>770</v>
      </c>
      <c r="D574" s="111">
        <v>973</v>
      </c>
      <c r="E574" s="111">
        <v>1353</v>
      </c>
      <c r="F574" s="111">
        <v>1395</v>
      </c>
      <c r="G574" s="60">
        <f t="shared" si="24"/>
        <v>1764.6750000000002</v>
      </c>
      <c r="H574" s="60">
        <f t="shared" si="25"/>
        <v>1994.8500000000001</v>
      </c>
      <c r="I574" s="60">
        <f t="shared" si="26"/>
        <v>2225.0250000000001</v>
      </c>
      <c r="J574" s="113" t="s">
        <v>147</v>
      </c>
    </row>
    <row r="575" spans="1:10" x14ac:dyDescent="0.25">
      <c r="A575" s="53" t="s">
        <v>689</v>
      </c>
      <c r="B575" s="111">
        <v>966</v>
      </c>
      <c r="C575" s="111">
        <v>1006</v>
      </c>
      <c r="D575" s="111">
        <v>1129</v>
      </c>
      <c r="E575" s="111">
        <v>1534</v>
      </c>
      <c r="F575" s="111">
        <v>1858</v>
      </c>
      <c r="G575" s="60">
        <f t="shared" si="24"/>
        <v>2350.37</v>
      </c>
      <c r="H575" s="60">
        <f t="shared" si="25"/>
        <v>2656.9400000000005</v>
      </c>
      <c r="I575" s="60">
        <f t="shared" si="26"/>
        <v>2963.51</v>
      </c>
      <c r="J575" s="113" t="s">
        <v>147</v>
      </c>
    </row>
    <row r="576" spans="1:10" x14ac:dyDescent="0.25">
      <c r="A576" s="56"/>
      <c r="B576" s="125">
        <v>0</v>
      </c>
      <c r="C576" s="125">
        <v>0</v>
      </c>
      <c r="D576" s="125">
        <v>0</v>
      </c>
      <c r="E576" s="125">
        <v>0</v>
      </c>
      <c r="F576" s="125">
        <v>0</v>
      </c>
      <c r="G576" s="60">
        <f t="shared" si="24"/>
        <v>0</v>
      </c>
      <c r="H576" s="60">
        <f t="shared" si="25"/>
        <v>0</v>
      </c>
      <c r="I576" s="60">
        <f t="shared" si="26"/>
        <v>0</v>
      </c>
    </row>
    <row r="577" spans="1:9" x14ac:dyDescent="0.25">
      <c r="A577" s="56"/>
      <c r="B577" s="127">
        <v>0</v>
      </c>
      <c r="C577" s="127">
        <v>0</v>
      </c>
      <c r="D577" s="127">
        <v>0</v>
      </c>
      <c r="E577" s="127">
        <v>0</v>
      </c>
      <c r="F577" s="127">
        <v>0</v>
      </c>
      <c r="G577" s="60">
        <f t="shared" si="24"/>
        <v>0</v>
      </c>
      <c r="H577" s="60">
        <f t="shared" si="25"/>
        <v>0</v>
      </c>
      <c r="I577" s="60">
        <f t="shared" si="26"/>
        <v>0</v>
      </c>
    </row>
  </sheetData>
  <sheetProtection algorithmName="SHA-512" hashValue="lQD25YGUXAz5lRPk5IcqFE4iXKz3BfN13y9N4BNEbB3NKXyubqasZripEKwE8XzYZS0xByeLI/7Y9S8foqreuA==" saltValue="kpQTuMWEsljpKWIju+jNKQ==" spinCount="100000" sheet="1" objects="1" scenarios="1"/>
  <autoFilter ref="A1:J572" xr:uid="{2494C8FB-565D-4514-A27F-7D36FB84A1F9}">
    <sortState xmlns:xlrd2="http://schemas.microsoft.com/office/spreadsheetml/2017/richdata2" ref="A2:J577">
      <sortCondition ref="A1:A572"/>
    </sortState>
  </autoFilter>
  <phoneticPr fontId="2" type="noConversion"/>
  <hyperlinks>
    <hyperlink ref="J29:J41" r:id="rId1" display=" HUD SAFMR" xr:uid="{95CFD737-EF74-4838-ADCB-0949B68BA962}"/>
    <hyperlink ref="J65:J86" r:id="rId2" display="HUD SAFMR" xr:uid="{839C9EFC-DE6F-49D6-AC2D-B6D5FDD4F50C}"/>
    <hyperlink ref="J440:J457" r:id="rId3" display="HUD SAFMR" xr:uid="{F98F7F9F-1015-4E9C-B35B-70D5B88241B7}"/>
    <hyperlink ref="J501" r:id="rId4" display="HUD SAFMR" xr:uid="{6BCFFBC1-3AA7-42FF-9D88-889B84938012}"/>
    <hyperlink ref="J460" r:id="rId5" xr:uid="{342AB28B-5872-4CA9-9DDB-858FBEBC0896}"/>
    <hyperlink ref="J26" r:id="rId6" xr:uid="{A13BB0AF-A81C-4DB6-B6E8-7AB4ED0124B8}"/>
    <hyperlink ref="J26:J27" r:id="rId7" display=" HUD SAFMR" xr:uid="{EAC79B8E-07A0-4C34-8A95-0C0FB78B2B3A}"/>
    <hyperlink ref="J29" r:id="rId8" xr:uid="{AF7E3D61-8CA4-4562-B840-E2F483E43BCF}"/>
    <hyperlink ref="J9" r:id="rId9" xr:uid="{37B56ED6-4662-43A3-B6E8-65B9E55AEDC3}"/>
    <hyperlink ref="J10:J13" r:id="rId10" display=" HUD SAFMR" xr:uid="{3457A75E-545D-463C-84D4-AEA52BFEFBE7}"/>
    <hyperlink ref="J15" r:id="rId11" xr:uid="{A3186338-4A0D-49AF-95F9-04AA29723BEE}"/>
    <hyperlink ref="J16:J22" r:id="rId12" display=" HUD SAFMR" xr:uid="{719451FA-709F-4219-B6C0-01445BEE378E}"/>
  </hyperlinks>
  <pageMargins left="0.7" right="0.7" top="0.75" bottom="0.75" header="0.3" footer="0.3"/>
  <pageSetup scale="10" fitToHeight="9" orientation="portrait" horizontalDpi="1200" verticalDpi="1200"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E9974-9CE1-49EB-A6EB-25981A3F0FEB}">
  <dimension ref="A1:M518"/>
  <sheetViews>
    <sheetView workbookViewId="0">
      <selection activeCell="G10" sqref="G10"/>
    </sheetView>
  </sheetViews>
  <sheetFormatPr defaultColWidth="9" defaultRowHeight="12.75" x14ac:dyDescent="0.2"/>
  <cols>
    <col min="1" max="1" width="17.42578125" style="8" customWidth="1"/>
    <col min="2" max="2" width="17.42578125" style="9" customWidth="1"/>
    <col min="3" max="5" width="18.42578125" style="8" customWidth="1"/>
    <col min="6" max="6" width="9" style="10"/>
    <col min="7" max="7" width="23" style="10" customWidth="1"/>
    <col min="8" max="16384" width="9" style="10"/>
  </cols>
  <sheetData>
    <row r="1" spans="1:13" x14ac:dyDescent="0.2">
      <c r="G1" s="5" t="s">
        <v>690</v>
      </c>
      <c r="H1" s="3"/>
      <c r="I1" s="3"/>
      <c r="J1" s="3"/>
      <c r="K1" s="3"/>
      <c r="L1" s="3"/>
      <c r="M1" s="3"/>
    </row>
    <row r="2" spans="1:13" ht="25.5" x14ac:dyDescent="0.2">
      <c r="A2" s="11" t="s">
        <v>691</v>
      </c>
      <c r="B2" s="12" t="s">
        <v>692</v>
      </c>
      <c r="C2" s="11" t="s">
        <v>693</v>
      </c>
      <c r="D2" s="11" t="s">
        <v>694</v>
      </c>
      <c r="E2" s="11" t="s">
        <v>695</v>
      </c>
      <c r="G2" s="3"/>
      <c r="H2" s="6" t="s">
        <v>42</v>
      </c>
      <c r="I2" s="7" t="s">
        <v>43</v>
      </c>
      <c r="J2" s="7" t="s">
        <v>44</v>
      </c>
      <c r="K2" s="7" t="s">
        <v>45</v>
      </c>
      <c r="L2" s="7" t="s">
        <v>46</v>
      </c>
      <c r="M2" s="7" t="s">
        <v>47</v>
      </c>
    </row>
    <row r="3" spans="1:13" x14ac:dyDescent="0.2">
      <c r="A3" s="11" t="s">
        <v>696</v>
      </c>
      <c r="B3" s="13" t="s">
        <v>42</v>
      </c>
      <c r="C3" s="11" t="s">
        <v>141</v>
      </c>
      <c r="D3" s="11" t="s">
        <v>141</v>
      </c>
      <c r="E3" s="11" t="s">
        <v>6</v>
      </c>
      <c r="G3" s="3" t="s">
        <v>48</v>
      </c>
      <c r="H3" s="4">
        <v>74</v>
      </c>
      <c r="I3" s="4">
        <v>95</v>
      </c>
      <c r="J3" s="4">
        <v>116</v>
      </c>
      <c r="K3" s="4">
        <v>138</v>
      </c>
      <c r="L3" s="4">
        <v>166</v>
      </c>
      <c r="M3" s="4">
        <v>188</v>
      </c>
    </row>
    <row r="4" spans="1:13" x14ac:dyDescent="0.2">
      <c r="A4" s="11" t="s">
        <v>697</v>
      </c>
      <c r="B4" s="13" t="s">
        <v>43</v>
      </c>
      <c r="C4" s="11" t="s">
        <v>143</v>
      </c>
      <c r="D4" s="11" t="s">
        <v>143</v>
      </c>
      <c r="E4" s="11" t="s">
        <v>13</v>
      </c>
      <c r="G4" s="3" t="s">
        <v>698</v>
      </c>
      <c r="H4" s="4">
        <v>8</v>
      </c>
      <c r="I4" s="4">
        <v>9</v>
      </c>
      <c r="J4" s="4">
        <v>11</v>
      </c>
      <c r="K4" s="4">
        <v>16</v>
      </c>
      <c r="L4" s="4">
        <v>20</v>
      </c>
      <c r="M4" s="4">
        <v>21</v>
      </c>
    </row>
    <row r="5" spans="1:13" x14ac:dyDescent="0.2">
      <c r="A5" s="11"/>
      <c r="B5" s="13" t="s">
        <v>44</v>
      </c>
      <c r="C5" s="11" t="s">
        <v>144</v>
      </c>
      <c r="D5" s="11" t="s">
        <v>144</v>
      </c>
      <c r="E5" s="11" t="s">
        <v>20</v>
      </c>
      <c r="G5" s="3" t="s">
        <v>49</v>
      </c>
      <c r="H5" s="4">
        <v>15</v>
      </c>
      <c r="I5" s="4">
        <v>22</v>
      </c>
      <c r="J5" s="4">
        <v>29</v>
      </c>
      <c r="K5" s="4">
        <v>35</v>
      </c>
      <c r="L5" s="4">
        <v>44</v>
      </c>
      <c r="M5" s="4">
        <v>51</v>
      </c>
    </row>
    <row r="6" spans="1:13" x14ac:dyDescent="0.2">
      <c r="A6" s="11" t="s">
        <v>699</v>
      </c>
      <c r="B6" s="13" t="s">
        <v>45</v>
      </c>
      <c r="C6" s="11" t="s">
        <v>145</v>
      </c>
      <c r="D6" s="11" t="s">
        <v>145</v>
      </c>
      <c r="E6" s="11" t="s">
        <v>27</v>
      </c>
      <c r="G6" s="3" t="s">
        <v>50</v>
      </c>
      <c r="H6" s="4">
        <v>19</v>
      </c>
      <c r="I6" s="4">
        <v>22</v>
      </c>
      <c r="J6" s="4">
        <v>25</v>
      </c>
      <c r="K6" s="4">
        <v>31</v>
      </c>
      <c r="L6" s="4">
        <v>37</v>
      </c>
      <c r="M6" s="4">
        <v>40</v>
      </c>
    </row>
    <row r="7" spans="1:13" x14ac:dyDescent="0.2">
      <c r="A7" s="11" t="s">
        <v>700</v>
      </c>
      <c r="B7" s="13" t="s">
        <v>46</v>
      </c>
      <c r="C7" s="11" t="s">
        <v>146</v>
      </c>
      <c r="D7" s="11" t="s">
        <v>146</v>
      </c>
      <c r="E7" s="11" t="s">
        <v>7</v>
      </c>
      <c r="G7" s="3" t="s">
        <v>51</v>
      </c>
      <c r="H7" s="4">
        <v>19</v>
      </c>
      <c r="I7" s="4">
        <v>23</v>
      </c>
      <c r="J7" s="4">
        <v>27</v>
      </c>
      <c r="K7" s="4">
        <v>34</v>
      </c>
      <c r="L7" s="4">
        <v>41</v>
      </c>
      <c r="M7" s="4">
        <v>46</v>
      </c>
    </row>
    <row r="8" spans="1:13" x14ac:dyDescent="0.2">
      <c r="A8" s="11" t="s">
        <v>701</v>
      </c>
      <c r="B8" s="13" t="s">
        <v>47</v>
      </c>
      <c r="C8" s="11" t="s">
        <v>148</v>
      </c>
      <c r="D8" s="11" t="s">
        <v>148</v>
      </c>
      <c r="E8" s="11" t="s">
        <v>14</v>
      </c>
      <c r="G8" s="3" t="s">
        <v>52</v>
      </c>
      <c r="H8" s="4">
        <v>15</v>
      </c>
      <c r="I8" s="4">
        <v>15</v>
      </c>
      <c r="J8" s="4">
        <v>15</v>
      </c>
      <c r="K8" s="4">
        <v>15</v>
      </c>
      <c r="L8" s="4">
        <v>15</v>
      </c>
      <c r="M8" s="4">
        <v>15</v>
      </c>
    </row>
    <row r="9" spans="1:13" x14ac:dyDescent="0.2">
      <c r="A9" s="11"/>
      <c r="B9" s="13"/>
      <c r="C9" s="11" t="s">
        <v>6</v>
      </c>
      <c r="D9" s="11" t="s">
        <v>6</v>
      </c>
      <c r="E9" s="11" t="s">
        <v>21</v>
      </c>
    </row>
    <row r="10" spans="1:13" x14ac:dyDescent="0.2">
      <c r="A10" s="11"/>
      <c r="B10" s="13"/>
      <c r="C10" s="11" t="s">
        <v>13</v>
      </c>
      <c r="D10" s="11" t="s">
        <v>154</v>
      </c>
      <c r="E10" s="11" t="s">
        <v>28</v>
      </c>
    </row>
    <row r="11" spans="1:13" x14ac:dyDescent="0.2">
      <c r="A11" s="11"/>
      <c r="B11" s="13"/>
      <c r="C11" s="11" t="s">
        <v>163</v>
      </c>
      <c r="D11" s="11" t="s">
        <v>153</v>
      </c>
      <c r="E11" s="11" t="s">
        <v>8</v>
      </c>
    </row>
    <row r="12" spans="1:13" x14ac:dyDescent="0.2">
      <c r="A12" s="11"/>
      <c r="B12" s="13"/>
      <c r="C12" s="11" t="s">
        <v>164</v>
      </c>
      <c r="D12" s="11" t="s">
        <v>13</v>
      </c>
      <c r="E12" s="11" t="s">
        <v>15</v>
      </c>
    </row>
    <row r="13" spans="1:13" x14ac:dyDescent="0.2">
      <c r="A13" s="11"/>
      <c r="B13" s="13"/>
      <c r="C13" s="11" t="s">
        <v>20</v>
      </c>
      <c r="D13" s="11" t="s">
        <v>162</v>
      </c>
      <c r="E13" s="11" t="s">
        <v>22</v>
      </c>
    </row>
    <row r="14" spans="1:13" x14ac:dyDescent="0.2">
      <c r="A14" s="11"/>
      <c r="B14" s="13"/>
      <c r="C14" s="11" t="s">
        <v>183</v>
      </c>
      <c r="D14" s="11" t="s">
        <v>155</v>
      </c>
      <c r="E14" s="11" t="s">
        <v>29</v>
      </c>
    </row>
    <row r="15" spans="1:13" x14ac:dyDescent="0.2">
      <c r="A15" s="11"/>
      <c r="B15" s="13"/>
      <c r="C15" s="11" t="s">
        <v>184</v>
      </c>
      <c r="D15" s="11" t="s">
        <v>159</v>
      </c>
      <c r="E15" s="11" t="s">
        <v>9</v>
      </c>
    </row>
    <row r="16" spans="1:13" x14ac:dyDescent="0.2">
      <c r="A16" s="11"/>
      <c r="B16" s="13"/>
      <c r="C16" s="11" t="s">
        <v>185</v>
      </c>
      <c r="D16" s="11" t="s">
        <v>156</v>
      </c>
      <c r="E16" s="11" t="s">
        <v>16</v>
      </c>
    </row>
    <row r="17" spans="1:5" x14ac:dyDescent="0.2">
      <c r="A17" s="11"/>
      <c r="B17" s="13"/>
      <c r="C17" s="11" t="s">
        <v>186</v>
      </c>
      <c r="D17" s="11" t="s">
        <v>157</v>
      </c>
      <c r="E17" s="11" t="s">
        <v>23</v>
      </c>
    </row>
    <row r="18" spans="1:5" x14ac:dyDescent="0.2">
      <c r="A18" s="11"/>
      <c r="B18" s="13"/>
      <c r="C18" s="11" t="s">
        <v>187</v>
      </c>
      <c r="D18" s="11" t="s">
        <v>160</v>
      </c>
      <c r="E18" s="11" t="s">
        <v>30</v>
      </c>
    </row>
    <row r="19" spans="1:5" x14ac:dyDescent="0.2">
      <c r="A19" s="11"/>
      <c r="B19" s="13"/>
      <c r="C19" s="11" t="s">
        <v>188</v>
      </c>
      <c r="D19" s="11" t="s">
        <v>161</v>
      </c>
      <c r="E19" s="11" t="s">
        <v>10</v>
      </c>
    </row>
    <row r="20" spans="1:5" x14ac:dyDescent="0.2">
      <c r="A20" s="11"/>
      <c r="B20" s="13"/>
      <c r="C20" s="11" t="s">
        <v>189</v>
      </c>
      <c r="D20" s="11" t="s">
        <v>163</v>
      </c>
      <c r="E20" s="11" t="s">
        <v>17</v>
      </c>
    </row>
    <row r="21" spans="1:5" x14ac:dyDescent="0.2">
      <c r="A21" s="11"/>
      <c r="B21" s="13"/>
      <c r="C21" s="11" t="s">
        <v>190</v>
      </c>
      <c r="D21" s="11" t="s">
        <v>164</v>
      </c>
      <c r="E21" s="11" t="s">
        <v>24</v>
      </c>
    </row>
    <row r="22" spans="1:5" x14ac:dyDescent="0.2">
      <c r="A22" s="11"/>
      <c r="B22" s="13"/>
      <c r="C22" s="11" t="s">
        <v>191</v>
      </c>
      <c r="D22" s="11" t="s">
        <v>169</v>
      </c>
      <c r="E22" s="11" t="s">
        <v>31</v>
      </c>
    </row>
    <row r="23" spans="1:5" x14ac:dyDescent="0.2">
      <c r="A23" s="11"/>
      <c r="B23" s="13"/>
      <c r="C23" s="11" t="s">
        <v>192</v>
      </c>
      <c r="D23" s="11" t="s">
        <v>702</v>
      </c>
      <c r="E23" s="11" t="s">
        <v>11</v>
      </c>
    </row>
    <row r="24" spans="1:5" x14ac:dyDescent="0.2">
      <c r="A24" s="11"/>
      <c r="B24" s="13"/>
      <c r="C24" s="11" t="s">
        <v>27</v>
      </c>
      <c r="D24" s="11" t="s">
        <v>170</v>
      </c>
      <c r="E24" s="11" t="s">
        <v>18</v>
      </c>
    </row>
    <row r="25" spans="1:5" x14ac:dyDescent="0.2">
      <c r="A25" s="11"/>
      <c r="B25" s="13"/>
      <c r="C25" s="11" t="s">
        <v>202</v>
      </c>
      <c r="D25" s="11" t="s">
        <v>171</v>
      </c>
      <c r="E25" s="11" t="s">
        <v>25</v>
      </c>
    </row>
    <row r="26" spans="1:5" x14ac:dyDescent="0.2">
      <c r="A26" s="11"/>
      <c r="B26" s="13"/>
      <c r="C26" s="11" t="s">
        <v>203</v>
      </c>
      <c r="D26" s="11" t="s">
        <v>172</v>
      </c>
      <c r="E26" s="11" t="s">
        <v>32</v>
      </c>
    </row>
    <row r="27" spans="1:5" x14ac:dyDescent="0.2">
      <c r="A27" s="11"/>
      <c r="B27" s="13"/>
      <c r="C27" s="11" t="s">
        <v>7</v>
      </c>
      <c r="D27" s="11" t="s">
        <v>173</v>
      </c>
      <c r="E27" s="11" t="s">
        <v>12</v>
      </c>
    </row>
    <row r="28" spans="1:5" x14ac:dyDescent="0.2">
      <c r="A28" s="11"/>
      <c r="B28" s="13"/>
      <c r="C28" s="11" t="s">
        <v>227</v>
      </c>
      <c r="D28" s="11" t="s">
        <v>174</v>
      </c>
      <c r="E28" s="11" t="s">
        <v>19</v>
      </c>
    </row>
    <row r="29" spans="1:5" x14ac:dyDescent="0.2">
      <c r="A29" s="11"/>
      <c r="B29" s="13"/>
      <c r="C29" s="11" t="s">
        <v>228</v>
      </c>
      <c r="D29" s="11" t="s">
        <v>703</v>
      </c>
      <c r="E29" s="11" t="s">
        <v>26</v>
      </c>
    </row>
    <row r="30" spans="1:5" x14ac:dyDescent="0.2">
      <c r="A30" s="11"/>
      <c r="B30" s="13"/>
      <c r="C30" s="11" t="s">
        <v>14</v>
      </c>
      <c r="D30" s="11" t="s">
        <v>175</v>
      </c>
      <c r="E30" s="11" t="s">
        <v>652</v>
      </c>
    </row>
    <row r="31" spans="1:5" x14ac:dyDescent="0.2">
      <c r="A31" s="11"/>
      <c r="B31" s="13"/>
      <c r="C31" s="11" t="s">
        <v>239</v>
      </c>
      <c r="D31" s="11" t="s">
        <v>176</v>
      </c>
      <c r="E31" s="11" t="s">
        <v>33</v>
      </c>
    </row>
    <row r="32" spans="1:5" x14ac:dyDescent="0.2">
      <c r="A32" s="11"/>
      <c r="B32" s="13"/>
      <c r="C32" s="11" t="s">
        <v>240</v>
      </c>
      <c r="D32" s="11" t="s">
        <v>177</v>
      </c>
      <c r="E32" s="11"/>
    </row>
    <row r="33" spans="1:5" x14ac:dyDescent="0.2">
      <c r="A33" s="11"/>
      <c r="B33" s="13"/>
      <c r="C33" s="11" t="s">
        <v>21</v>
      </c>
      <c r="D33" s="11" t="s">
        <v>704</v>
      </c>
      <c r="E33" s="11"/>
    </row>
    <row r="34" spans="1:5" x14ac:dyDescent="0.2">
      <c r="A34" s="11"/>
      <c r="B34" s="13"/>
      <c r="C34" s="11" t="s">
        <v>259</v>
      </c>
      <c r="D34" s="11" t="s">
        <v>178</v>
      </c>
      <c r="E34" s="11"/>
    </row>
    <row r="35" spans="1:5" x14ac:dyDescent="0.2">
      <c r="A35" s="11"/>
      <c r="B35" s="13"/>
      <c r="C35" s="11" t="s">
        <v>28</v>
      </c>
      <c r="D35" s="11" t="s">
        <v>179</v>
      </c>
      <c r="E35" s="11"/>
    </row>
    <row r="36" spans="1:5" x14ac:dyDescent="0.2">
      <c r="A36" s="11"/>
      <c r="B36" s="13"/>
      <c r="C36" s="11" t="s">
        <v>292</v>
      </c>
      <c r="D36" s="11" t="s">
        <v>180</v>
      </c>
      <c r="E36" s="11"/>
    </row>
    <row r="37" spans="1:5" x14ac:dyDescent="0.2">
      <c r="A37" s="11"/>
      <c r="B37" s="13"/>
      <c r="C37" s="11" t="s">
        <v>293</v>
      </c>
      <c r="D37" s="11" t="s">
        <v>181</v>
      </c>
      <c r="E37" s="11"/>
    </row>
    <row r="38" spans="1:5" x14ac:dyDescent="0.2">
      <c r="A38" s="11"/>
      <c r="B38" s="13"/>
      <c r="C38" s="11" t="s">
        <v>294</v>
      </c>
      <c r="D38" s="11" t="s">
        <v>182</v>
      </c>
      <c r="E38" s="11"/>
    </row>
    <row r="39" spans="1:5" x14ac:dyDescent="0.2">
      <c r="A39" s="11"/>
      <c r="B39" s="13"/>
      <c r="C39" s="11" t="s">
        <v>295</v>
      </c>
      <c r="D39" s="11" t="s">
        <v>705</v>
      </c>
      <c r="E39" s="11"/>
    </row>
    <row r="40" spans="1:5" x14ac:dyDescent="0.2">
      <c r="A40" s="11"/>
      <c r="B40" s="13"/>
      <c r="C40" s="11" t="s">
        <v>8</v>
      </c>
      <c r="D40" s="11" t="s">
        <v>706</v>
      </c>
      <c r="E40" s="11"/>
    </row>
    <row r="41" spans="1:5" x14ac:dyDescent="0.2">
      <c r="A41" s="11"/>
      <c r="B41" s="13"/>
      <c r="C41" s="11" t="s">
        <v>306</v>
      </c>
      <c r="D41" s="11" t="s">
        <v>707</v>
      </c>
      <c r="E41" s="11"/>
    </row>
    <row r="42" spans="1:5" x14ac:dyDescent="0.2">
      <c r="A42" s="11"/>
      <c r="B42" s="13"/>
      <c r="C42" s="11" t="s">
        <v>307</v>
      </c>
      <c r="D42" s="11" t="s">
        <v>708</v>
      </c>
      <c r="E42" s="11"/>
    </row>
    <row r="43" spans="1:5" x14ac:dyDescent="0.2">
      <c r="A43" s="11"/>
      <c r="B43" s="13"/>
      <c r="C43" s="11" t="s">
        <v>308</v>
      </c>
      <c r="D43" s="11" t="s">
        <v>183</v>
      </c>
      <c r="E43" s="11"/>
    </row>
    <row r="44" spans="1:5" x14ac:dyDescent="0.2">
      <c r="A44" s="11"/>
      <c r="B44" s="13"/>
      <c r="C44" s="11" t="s">
        <v>15</v>
      </c>
      <c r="D44" s="11" t="s">
        <v>184</v>
      </c>
      <c r="E44" s="11"/>
    </row>
    <row r="45" spans="1:5" x14ac:dyDescent="0.2">
      <c r="A45" s="11"/>
      <c r="B45" s="13"/>
      <c r="C45" s="11" t="s">
        <v>310</v>
      </c>
      <c r="D45" s="11" t="s">
        <v>185</v>
      </c>
      <c r="E45" s="11"/>
    </row>
    <row r="46" spans="1:5" x14ac:dyDescent="0.2">
      <c r="A46" s="11"/>
      <c r="B46" s="13"/>
      <c r="C46" s="11" t="s">
        <v>22</v>
      </c>
      <c r="D46" s="11" t="s">
        <v>186</v>
      </c>
      <c r="E46" s="11"/>
    </row>
    <row r="47" spans="1:5" x14ac:dyDescent="0.2">
      <c r="A47" s="11"/>
      <c r="B47" s="13"/>
      <c r="C47" s="11" t="s">
        <v>364</v>
      </c>
      <c r="D47" s="11" t="s">
        <v>187</v>
      </c>
      <c r="E47" s="11"/>
    </row>
    <row r="48" spans="1:5" x14ac:dyDescent="0.2">
      <c r="A48" s="11"/>
      <c r="B48" s="13"/>
      <c r="C48" s="11" t="s">
        <v>365</v>
      </c>
      <c r="D48" s="11" t="s">
        <v>188</v>
      </c>
      <c r="E48" s="11"/>
    </row>
    <row r="49" spans="1:5" x14ac:dyDescent="0.2">
      <c r="A49" s="11"/>
      <c r="B49" s="13"/>
      <c r="C49" s="11" t="s">
        <v>366</v>
      </c>
      <c r="D49" s="11" t="s">
        <v>189</v>
      </c>
      <c r="E49" s="11"/>
    </row>
    <row r="50" spans="1:5" x14ac:dyDescent="0.2">
      <c r="A50" s="11"/>
      <c r="B50" s="13"/>
      <c r="C50" s="11" t="s">
        <v>29</v>
      </c>
      <c r="D50" s="11" t="s">
        <v>190</v>
      </c>
      <c r="E50" s="11"/>
    </row>
    <row r="51" spans="1:5" x14ac:dyDescent="0.2">
      <c r="A51" s="11"/>
      <c r="B51" s="13"/>
      <c r="C51" s="11" t="s">
        <v>375</v>
      </c>
      <c r="D51" s="11" t="s">
        <v>191</v>
      </c>
      <c r="E51" s="11"/>
    </row>
    <row r="52" spans="1:5" x14ac:dyDescent="0.2">
      <c r="A52" s="11"/>
      <c r="B52" s="13"/>
      <c r="C52" s="11" t="s">
        <v>376</v>
      </c>
      <c r="D52" s="11" t="s">
        <v>192</v>
      </c>
      <c r="E52" s="11"/>
    </row>
    <row r="53" spans="1:5" x14ac:dyDescent="0.2">
      <c r="A53" s="11"/>
      <c r="B53" s="13"/>
      <c r="C53" s="11" t="s">
        <v>377</v>
      </c>
      <c r="D53" s="11" t="s">
        <v>27</v>
      </c>
      <c r="E53" s="11"/>
    </row>
    <row r="54" spans="1:5" x14ac:dyDescent="0.2">
      <c r="A54" s="11"/>
      <c r="B54" s="13"/>
      <c r="C54" s="11" t="s">
        <v>378</v>
      </c>
      <c r="D54" s="11" t="s">
        <v>194</v>
      </c>
      <c r="E54" s="11"/>
    </row>
    <row r="55" spans="1:5" x14ac:dyDescent="0.2">
      <c r="A55" s="11"/>
      <c r="B55" s="13"/>
      <c r="C55" s="11" t="s">
        <v>379</v>
      </c>
      <c r="D55" s="11" t="s">
        <v>196</v>
      </c>
      <c r="E55" s="11"/>
    </row>
    <row r="56" spans="1:5" x14ac:dyDescent="0.2">
      <c r="A56" s="11"/>
      <c r="B56" s="13"/>
      <c r="C56" s="11" t="s">
        <v>380</v>
      </c>
      <c r="D56" s="11" t="s">
        <v>197</v>
      </c>
      <c r="E56" s="11"/>
    </row>
    <row r="57" spans="1:5" x14ac:dyDescent="0.2">
      <c r="A57" s="11"/>
      <c r="B57" s="13"/>
      <c r="C57" s="11" t="s">
        <v>381</v>
      </c>
      <c r="D57" s="11" t="s">
        <v>198</v>
      </c>
      <c r="E57" s="11"/>
    </row>
    <row r="58" spans="1:5" x14ac:dyDescent="0.2">
      <c r="A58" s="11"/>
      <c r="B58" s="13"/>
      <c r="C58" s="11" t="s">
        <v>9</v>
      </c>
      <c r="D58" s="11" t="s">
        <v>201</v>
      </c>
      <c r="E58" s="11"/>
    </row>
    <row r="59" spans="1:5" x14ac:dyDescent="0.2">
      <c r="A59" s="11"/>
      <c r="B59" s="13"/>
      <c r="C59" s="11" t="s">
        <v>387</v>
      </c>
      <c r="D59" s="11" t="s">
        <v>193</v>
      </c>
      <c r="E59" s="11"/>
    </row>
    <row r="60" spans="1:5" x14ac:dyDescent="0.2">
      <c r="A60" s="11"/>
      <c r="B60" s="13"/>
      <c r="C60" s="11" t="s">
        <v>16</v>
      </c>
      <c r="D60" s="11" t="s">
        <v>195</v>
      </c>
      <c r="E60" s="11"/>
    </row>
    <row r="61" spans="1:5" x14ac:dyDescent="0.2">
      <c r="A61" s="11"/>
      <c r="B61" s="13"/>
      <c r="C61" s="11" t="s">
        <v>393</v>
      </c>
      <c r="D61" s="11" t="s">
        <v>199</v>
      </c>
      <c r="E61" s="11"/>
    </row>
    <row r="62" spans="1:5" x14ac:dyDescent="0.2">
      <c r="A62" s="11"/>
      <c r="B62" s="13"/>
      <c r="C62" s="11" t="s">
        <v>23</v>
      </c>
      <c r="D62" s="11" t="s">
        <v>200</v>
      </c>
      <c r="E62" s="11"/>
    </row>
    <row r="63" spans="1:5" x14ac:dyDescent="0.2">
      <c r="A63" s="11"/>
      <c r="B63" s="13"/>
      <c r="C63" s="11" t="s">
        <v>469</v>
      </c>
      <c r="D63" s="11" t="s">
        <v>202</v>
      </c>
      <c r="E63" s="11"/>
    </row>
    <row r="64" spans="1:5" x14ac:dyDescent="0.2">
      <c r="A64" s="11"/>
      <c r="B64" s="13"/>
      <c r="C64" s="11" t="s">
        <v>470</v>
      </c>
      <c r="D64" s="11" t="s">
        <v>203</v>
      </c>
      <c r="E64" s="11"/>
    </row>
    <row r="65" spans="1:5" x14ac:dyDescent="0.2">
      <c r="A65" s="11"/>
      <c r="B65" s="13"/>
      <c r="C65" s="11" t="s">
        <v>471</v>
      </c>
      <c r="D65" s="11" t="s">
        <v>204</v>
      </c>
      <c r="E65" s="11"/>
    </row>
    <row r="66" spans="1:5" x14ac:dyDescent="0.2">
      <c r="A66" s="11"/>
      <c r="B66" s="13"/>
      <c r="C66" s="11" t="s">
        <v>472</v>
      </c>
      <c r="D66" s="11" t="s">
        <v>206</v>
      </c>
      <c r="E66" s="11"/>
    </row>
    <row r="67" spans="1:5" x14ac:dyDescent="0.2">
      <c r="A67" s="11"/>
      <c r="B67" s="13"/>
      <c r="C67" s="11" t="s">
        <v>473</v>
      </c>
      <c r="D67" s="11" t="s">
        <v>207</v>
      </c>
      <c r="E67" s="11"/>
    </row>
    <row r="68" spans="1:5" x14ac:dyDescent="0.2">
      <c r="A68" s="11"/>
      <c r="B68" s="13"/>
      <c r="C68" s="11" t="s">
        <v>474</v>
      </c>
      <c r="D68" s="11" t="s">
        <v>208</v>
      </c>
      <c r="E68" s="11"/>
    </row>
    <row r="69" spans="1:5" x14ac:dyDescent="0.2">
      <c r="A69" s="11"/>
      <c r="B69" s="13"/>
      <c r="C69" s="11" t="s">
        <v>30</v>
      </c>
      <c r="D69" s="11" t="s">
        <v>209</v>
      </c>
      <c r="E69" s="11"/>
    </row>
    <row r="70" spans="1:5" x14ac:dyDescent="0.2">
      <c r="A70" s="11"/>
      <c r="B70" s="13"/>
      <c r="C70" s="11" t="s">
        <v>514</v>
      </c>
      <c r="D70" s="11" t="s">
        <v>210</v>
      </c>
      <c r="E70" s="11"/>
    </row>
    <row r="71" spans="1:5" x14ac:dyDescent="0.2">
      <c r="A71" s="11"/>
      <c r="B71" s="13"/>
      <c r="C71" s="11" t="s">
        <v>515</v>
      </c>
      <c r="D71" s="11" t="s">
        <v>211</v>
      </c>
      <c r="E71" s="11"/>
    </row>
    <row r="72" spans="1:5" x14ac:dyDescent="0.2">
      <c r="A72" s="11"/>
      <c r="B72" s="13"/>
      <c r="C72" s="11" t="s">
        <v>516</v>
      </c>
      <c r="D72" s="11" t="s">
        <v>212</v>
      </c>
      <c r="E72" s="11"/>
    </row>
    <row r="73" spans="1:5" x14ac:dyDescent="0.2">
      <c r="A73" s="11"/>
      <c r="B73" s="13"/>
      <c r="C73" s="11" t="s">
        <v>517</v>
      </c>
      <c r="D73" s="11" t="s">
        <v>213</v>
      </c>
      <c r="E73" s="11"/>
    </row>
    <row r="74" spans="1:5" x14ac:dyDescent="0.2">
      <c r="A74" s="11"/>
      <c r="B74" s="13"/>
      <c r="C74" s="11" t="s">
        <v>518</v>
      </c>
      <c r="D74" s="11" t="s">
        <v>214</v>
      </c>
      <c r="E74" s="11"/>
    </row>
    <row r="75" spans="1:5" x14ac:dyDescent="0.2">
      <c r="A75" s="11"/>
      <c r="B75" s="13"/>
      <c r="C75" s="11" t="s">
        <v>519</v>
      </c>
      <c r="D75" s="11" t="s">
        <v>215</v>
      </c>
      <c r="E75" s="11"/>
    </row>
    <row r="76" spans="1:5" x14ac:dyDescent="0.2">
      <c r="A76" s="11"/>
      <c r="B76" s="13"/>
      <c r="C76" s="11" t="s">
        <v>10</v>
      </c>
      <c r="D76" s="11" t="s">
        <v>216</v>
      </c>
      <c r="E76" s="11"/>
    </row>
    <row r="77" spans="1:5" x14ac:dyDescent="0.2">
      <c r="A77" s="11"/>
      <c r="B77" s="13"/>
      <c r="C77" s="11" t="s">
        <v>17</v>
      </c>
      <c r="D77" s="11" t="s">
        <v>217</v>
      </c>
      <c r="E77" s="11"/>
    </row>
    <row r="78" spans="1:5" x14ac:dyDescent="0.2">
      <c r="A78" s="11"/>
      <c r="B78" s="13"/>
      <c r="C78" s="11" t="s">
        <v>532</v>
      </c>
      <c r="D78" s="11" t="s">
        <v>218</v>
      </c>
      <c r="E78" s="11"/>
    </row>
    <row r="79" spans="1:5" x14ac:dyDescent="0.2">
      <c r="A79" s="11"/>
      <c r="B79" s="13"/>
      <c r="C79" s="11" t="s">
        <v>534</v>
      </c>
      <c r="D79" s="11" t="s">
        <v>219</v>
      </c>
      <c r="E79" s="11"/>
    </row>
    <row r="80" spans="1:5" x14ac:dyDescent="0.2">
      <c r="A80" s="11"/>
      <c r="B80" s="13"/>
      <c r="C80" s="11" t="s">
        <v>535</v>
      </c>
      <c r="D80" s="11" t="s">
        <v>220</v>
      </c>
      <c r="E80" s="11"/>
    </row>
    <row r="81" spans="1:5" x14ac:dyDescent="0.2">
      <c r="A81" s="11"/>
      <c r="B81" s="13"/>
      <c r="C81" s="11" t="s">
        <v>24</v>
      </c>
      <c r="D81" s="11" t="s">
        <v>221</v>
      </c>
      <c r="E81" s="11"/>
    </row>
    <row r="82" spans="1:5" x14ac:dyDescent="0.2">
      <c r="A82" s="11"/>
      <c r="B82" s="13"/>
      <c r="C82" s="11" t="s">
        <v>540</v>
      </c>
      <c r="D82" s="11" t="s">
        <v>222</v>
      </c>
      <c r="E82" s="11"/>
    </row>
    <row r="83" spans="1:5" x14ac:dyDescent="0.2">
      <c r="A83" s="11"/>
      <c r="B83" s="13"/>
      <c r="C83" s="11" t="s">
        <v>541</v>
      </c>
      <c r="D83" s="11" t="s">
        <v>223</v>
      </c>
      <c r="E83" s="11"/>
    </row>
    <row r="84" spans="1:5" x14ac:dyDescent="0.2">
      <c r="A84" s="11"/>
      <c r="B84" s="13"/>
      <c r="C84" s="11" t="s">
        <v>542</v>
      </c>
      <c r="D84" s="11" t="s">
        <v>224</v>
      </c>
      <c r="E84" s="11"/>
    </row>
    <row r="85" spans="1:5" x14ac:dyDescent="0.2">
      <c r="A85" s="11"/>
      <c r="B85" s="13"/>
      <c r="C85" s="11" t="s">
        <v>543</v>
      </c>
      <c r="D85" s="11" t="s">
        <v>225</v>
      </c>
      <c r="E85" s="11"/>
    </row>
    <row r="86" spans="1:5" x14ac:dyDescent="0.2">
      <c r="A86" s="11"/>
      <c r="B86" s="13"/>
      <c r="C86" s="11" t="s">
        <v>544</v>
      </c>
      <c r="D86" s="11" t="s">
        <v>226</v>
      </c>
      <c r="E86" s="11"/>
    </row>
    <row r="87" spans="1:5" x14ac:dyDescent="0.2">
      <c r="A87" s="11"/>
      <c r="B87" s="13"/>
      <c r="C87" s="11" t="s">
        <v>545</v>
      </c>
      <c r="D87" s="11" t="s">
        <v>227</v>
      </c>
      <c r="E87" s="11"/>
    </row>
    <row r="88" spans="1:5" x14ac:dyDescent="0.2">
      <c r="A88" s="11"/>
      <c r="B88" s="13"/>
      <c r="C88" s="11" t="s">
        <v>546</v>
      </c>
      <c r="D88" s="11" t="s">
        <v>228</v>
      </c>
      <c r="E88" s="11"/>
    </row>
    <row r="89" spans="1:5" x14ac:dyDescent="0.2">
      <c r="A89" s="11"/>
      <c r="B89" s="13"/>
      <c r="C89" s="11" t="s">
        <v>547</v>
      </c>
      <c r="D89" s="11" t="s">
        <v>14</v>
      </c>
      <c r="E89" s="11"/>
    </row>
    <row r="90" spans="1:5" x14ac:dyDescent="0.2">
      <c r="A90" s="11"/>
      <c r="B90" s="13"/>
      <c r="C90" s="11" t="s">
        <v>548</v>
      </c>
      <c r="D90" s="11" t="s">
        <v>237</v>
      </c>
      <c r="E90" s="11"/>
    </row>
    <row r="91" spans="1:5" x14ac:dyDescent="0.2">
      <c r="A91" s="11"/>
      <c r="B91" s="13"/>
      <c r="C91" s="11" t="s">
        <v>549</v>
      </c>
      <c r="D91" s="11" t="s">
        <v>238</v>
      </c>
      <c r="E91" s="11"/>
    </row>
    <row r="92" spans="1:5" x14ac:dyDescent="0.2">
      <c r="A92" s="11"/>
      <c r="B92" s="13"/>
      <c r="C92" s="11" t="s">
        <v>550</v>
      </c>
      <c r="D92" s="11" t="s">
        <v>230</v>
      </c>
      <c r="E92" s="11"/>
    </row>
    <row r="93" spans="1:5" x14ac:dyDescent="0.2">
      <c r="A93" s="11"/>
      <c r="B93" s="13"/>
      <c r="C93" s="11" t="s">
        <v>551</v>
      </c>
      <c r="D93" s="11" t="s">
        <v>231</v>
      </c>
      <c r="E93" s="11"/>
    </row>
    <row r="94" spans="1:5" x14ac:dyDescent="0.2">
      <c r="A94" s="11"/>
      <c r="B94" s="13"/>
      <c r="C94" s="11" t="s">
        <v>552</v>
      </c>
      <c r="D94" s="11" t="s">
        <v>239</v>
      </c>
      <c r="E94" s="11"/>
    </row>
    <row r="95" spans="1:5" x14ac:dyDescent="0.2">
      <c r="A95" s="11"/>
      <c r="B95" s="13"/>
      <c r="C95" s="11" t="s">
        <v>553</v>
      </c>
      <c r="D95" s="11" t="s">
        <v>240</v>
      </c>
      <c r="E95" s="11"/>
    </row>
    <row r="96" spans="1:5" x14ac:dyDescent="0.2">
      <c r="A96" s="11"/>
      <c r="B96" s="13"/>
      <c r="C96" s="11" t="s">
        <v>554</v>
      </c>
      <c r="D96" s="11" t="s">
        <v>243</v>
      </c>
      <c r="E96" s="11"/>
    </row>
    <row r="97" spans="1:5" x14ac:dyDescent="0.2">
      <c r="A97" s="11"/>
      <c r="B97" s="13"/>
      <c r="C97" s="11" t="s">
        <v>555</v>
      </c>
      <c r="D97" s="11" t="s">
        <v>244</v>
      </c>
      <c r="E97" s="11"/>
    </row>
    <row r="98" spans="1:5" x14ac:dyDescent="0.2">
      <c r="A98" s="11"/>
      <c r="B98" s="13"/>
      <c r="C98" s="11" t="s">
        <v>556</v>
      </c>
      <c r="D98" s="11" t="s">
        <v>245</v>
      </c>
      <c r="E98" s="11"/>
    </row>
    <row r="99" spans="1:5" x14ac:dyDescent="0.2">
      <c r="A99" s="11"/>
      <c r="B99" s="13"/>
      <c r="C99" s="11" t="s">
        <v>557</v>
      </c>
      <c r="D99" s="11" t="s">
        <v>246</v>
      </c>
      <c r="E99" s="11"/>
    </row>
    <row r="100" spans="1:5" x14ac:dyDescent="0.2">
      <c r="A100" s="11"/>
      <c r="B100" s="13"/>
      <c r="C100" s="11" t="s">
        <v>558</v>
      </c>
      <c r="D100" s="11" t="s">
        <v>247</v>
      </c>
      <c r="E100" s="11"/>
    </row>
    <row r="101" spans="1:5" x14ac:dyDescent="0.2">
      <c r="A101" s="11"/>
      <c r="B101" s="13"/>
      <c r="C101" s="11" t="s">
        <v>559</v>
      </c>
      <c r="D101" s="11" t="s">
        <v>248</v>
      </c>
      <c r="E101" s="11"/>
    </row>
    <row r="102" spans="1:5" x14ac:dyDescent="0.2">
      <c r="A102" s="11"/>
      <c r="B102" s="13"/>
      <c r="C102" s="11" t="s">
        <v>560</v>
      </c>
      <c r="D102" s="11" t="s">
        <v>249</v>
      </c>
      <c r="E102" s="11"/>
    </row>
    <row r="103" spans="1:5" x14ac:dyDescent="0.2">
      <c r="A103" s="11"/>
      <c r="B103" s="13"/>
      <c r="C103" s="11" t="s">
        <v>561</v>
      </c>
      <c r="D103" s="11" t="s">
        <v>251</v>
      </c>
      <c r="E103" s="11"/>
    </row>
    <row r="104" spans="1:5" x14ac:dyDescent="0.2">
      <c r="A104" s="11"/>
      <c r="B104" s="13"/>
      <c r="C104" s="11" t="s">
        <v>562</v>
      </c>
      <c r="D104" s="11" t="s">
        <v>252</v>
      </c>
      <c r="E104" s="11"/>
    </row>
    <row r="105" spans="1:5" x14ac:dyDescent="0.2">
      <c r="A105" s="11"/>
      <c r="B105" s="13"/>
      <c r="C105" s="11" t="s">
        <v>563</v>
      </c>
      <c r="D105" s="11" t="s">
        <v>254</v>
      </c>
      <c r="E105" s="11"/>
    </row>
    <row r="106" spans="1:5" x14ac:dyDescent="0.2">
      <c r="A106" s="11"/>
      <c r="B106" s="13"/>
      <c r="C106" s="11" t="s">
        <v>564</v>
      </c>
      <c r="D106" s="11" t="s">
        <v>255</v>
      </c>
      <c r="E106" s="11"/>
    </row>
    <row r="107" spans="1:5" x14ac:dyDescent="0.2">
      <c r="A107" s="11"/>
      <c r="B107" s="13"/>
      <c r="C107" s="11" t="s">
        <v>565</v>
      </c>
      <c r="D107" s="11" t="s">
        <v>256</v>
      </c>
      <c r="E107" s="11"/>
    </row>
    <row r="108" spans="1:5" x14ac:dyDescent="0.2">
      <c r="A108" s="11"/>
      <c r="B108" s="13"/>
      <c r="C108" s="11" t="s">
        <v>31</v>
      </c>
      <c r="D108" s="11" t="s">
        <v>259</v>
      </c>
      <c r="E108" s="11"/>
    </row>
    <row r="109" spans="1:5" x14ac:dyDescent="0.2">
      <c r="A109" s="11"/>
      <c r="B109" s="13"/>
      <c r="C109" s="11" t="s">
        <v>11</v>
      </c>
      <c r="D109" s="11" t="s">
        <v>260</v>
      </c>
      <c r="E109" s="11"/>
    </row>
    <row r="110" spans="1:5" x14ac:dyDescent="0.2">
      <c r="A110" s="11"/>
      <c r="B110" s="13"/>
      <c r="C110" s="11" t="s">
        <v>591</v>
      </c>
      <c r="D110" s="11" t="s">
        <v>261</v>
      </c>
      <c r="E110" s="11"/>
    </row>
    <row r="111" spans="1:5" x14ac:dyDescent="0.2">
      <c r="A111" s="11"/>
      <c r="B111" s="13"/>
      <c r="C111" s="11" t="s">
        <v>592</v>
      </c>
      <c r="D111" s="11" t="s">
        <v>262</v>
      </c>
      <c r="E111" s="11"/>
    </row>
    <row r="112" spans="1:5" x14ac:dyDescent="0.2">
      <c r="A112" s="11"/>
      <c r="B112" s="13"/>
      <c r="C112" s="11" t="s">
        <v>18</v>
      </c>
      <c r="D112" s="11" t="s">
        <v>263</v>
      </c>
      <c r="E112" s="11"/>
    </row>
    <row r="113" spans="1:5" x14ac:dyDescent="0.2">
      <c r="A113" s="11"/>
      <c r="B113" s="13"/>
      <c r="C113" s="11" t="s">
        <v>602</v>
      </c>
      <c r="D113" s="11" t="s">
        <v>264</v>
      </c>
      <c r="E113" s="11"/>
    </row>
    <row r="114" spans="1:5" x14ac:dyDescent="0.2">
      <c r="A114" s="11"/>
      <c r="B114" s="13"/>
      <c r="C114" s="11" t="s">
        <v>25</v>
      </c>
      <c r="D114" s="11" t="s">
        <v>265</v>
      </c>
      <c r="E114" s="11"/>
    </row>
    <row r="115" spans="1:5" x14ac:dyDescent="0.2">
      <c r="A115" s="11"/>
      <c r="B115" s="13"/>
      <c r="C115" s="11" t="s">
        <v>607</v>
      </c>
      <c r="D115" s="11" t="s">
        <v>709</v>
      </c>
      <c r="E115" s="11"/>
    </row>
    <row r="116" spans="1:5" x14ac:dyDescent="0.2">
      <c r="A116" s="11"/>
      <c r="B116" s="13"/>
      <c r="C116" s="11" t="s">
        <v>32</v>
      </c>
      <c r="D116" s="11" t="s">
        <v>266</v>
      </c>
      <c r="E116" s="11"/>
    </row>
    <row r="117" spans="1:5" x14ac:dyDescent="0.2">
      <c r="A117" s="11"/>
      <c r="B117" s="13"/>
      <c r="C117" s="11" t="s">
        <v>613</v>
      </c>
      <c r="D117" s="11" t="s">
        <v>267</v>
      </c>
      <c r="E117" s="11"/>
    </row>
    <row r="118" spans="1:5" x14ac:dyDescent="0.2">
      <c r="A118" s="11"/>
      <c r="B118" s="13"/>
      <c r="C118" s="11" t="s">
        <v>614</v>
      </c>
      <c r="D118" s="11" t="s">
        <v>268</v>
      </c>
      <c r="E118" s="11"/>
    </row>
    <row r="119" spans="1:5" x14ac:dyDescent="0.2">
      <c r="A119" s="11"/>
      <c r="B119" s="13"/>
      <c r="C119" s="11" t="s">
        <v>615</v>
      </c>
      <c r="D119" s="11" t="s">
        <v>269</v>
      </c>
      <c r="E119" s="11"/>
    </row>
    <row r="120" spans="1:5" x14ac:dyDescent="0.2">
      <c r="A120" s="11"/>
      <c r="B120" s="13"/>
      <c r="C120" s="11" t="s">
        <v>616</v>
      </c>
      <c r="D120" s="11" t="s">
        <v>270</v>
      </c>
      <c r="E120" s="11"/>
    </row>
    <row r="121" spans="1:5" x14ac:dyDescent="0.2">
      <c r="A121" s="11"/>
      <c r="B121" s="13"/>
      <c r="C121" s="11" t="s">
        <v>617</v>
      </c>
      <c r="D121" s="11" t="s">
        <v>710</v>
      </c>
      <c r="E121" s="11"/>
    </row>
    <row r="122" spans="1:5" x14ac:dyDescent="0.2">
      <c r="A122" s="11"/>
      <c r="B122" s="13"/>
      <c r="C122" s="11" t="s">
        <v>618</v>
      </c>
      <c r="D122" s="11" t="s">
        <v>272</v>
      </c>
      <c r="E122" s="11"/>
    </row>
    <row r="123" spans="1:5" x14ac:dyDescent="0.2">
      <c r="A123" s="11"/>
      <c r="B123" s="13"/>
      <c r="C123" s="11" t="s">
        <v>12</v>
      </c>
      <c r="D123" s="11" t="s">
        <v>273</v>
      </c>
      <c r="E123" s="11"/>
    </row>
    <row r="124" spans="1:5" x14ac:dyDescent="0.2">
      <c r="A124" s="11"/>
      <c r="B124" s="13"/>
      <c r="C124" s="11" t="s">
        <v>19</v>
      </c>
      <c r="D124" s="11" t="s">
        <v>274</v>
      </c>
      <c r="E124" s="11"/>
    </row>
    <row r="125" spans="1:5" x14ac:dyDescent="0.2">
      <c r="A125" s="11"/>
      <c r="B125" s="13"/>
      <c r="C125" s="11" t="s">
        <v>639</v>
      </c>
      <c r="D125" s="11" t="s">
        <v>275</v>
      </c>
      <c r="E125" s="11"/>
    </row>
    <row r="126" spans="1:5" x14ac:dyDescent="0.2">
      <c r="A126" s="11"/>
      <c r="B126" s="13"/>
      <c r="C126" s="11" t="s">
        <v>640</v>
      </c>
      <c r="D126" s="11" t="s">
        <v>276</v>
      </c>
      <c r="E126" s="11"/>
    </row>
    <row r="127" spans="1:5" x14ac:dyDescent="0.2">
      <c r="A127" s="11"/>
      <c r="B127" s="13"/>
      <c r="C127" s="11" t="s">
        <v>641</v>
      </c>
      <c r="D127" s="11" t="s">
        <v>278</v>
      </c>
      <c r="E127" s="11"/>
    </row>
    <row r="128" spans="1:5" x14ac:dyDescent="0.2">
      <c r="A128" s="11"/>
      <c r="B128" s="13"/>
      <c r="C128" s="11" t="s">
        <v>26</v>
      </c>
      <c r="D128" s="11" t="s">
        <v>279</v>
      </c>
      <c r="E128" s="11"/>
    </row>
    <row r="129" spans="1:5" x14ac:dyDescent="0.2">
      <c r="A129" s="11"/>
      <c r="B129" s="13"/>
      <c r="C129" s="11" t="s">
        <v>650</v>
      </c>
      <c r="D129" s="11" t="s">
        <v>280</v>
      </c>
      <c r="E129" s="11"/>
    </row>
    <row r="130" spans="1:5" x14ac:dyDescent="0.2">
      <c r="A130" s="11"/>
      <c r="B130" s="13"/>
      <c r="C130" s="11" t="s">
        <v>651</v>
      </c>
      <c r="D130" s="11" t="s">
        <v>281</v>
      </c>
      <c r="E130" s="11"/>
    </row>
    <row r="131" spans="1:5" x14ac:dyDescent="0.2">
      <c r="A131" s="11"/>
      <c r="B131" s="13"/>
      <c r="C131" s="11" t="s">
        <v>652</v>
      </c>
      <c r="D131" s="11" t="s">
        <v>283</v>
      </c>
      <c r="E131" s="11"/>
    </row>
    <row r="132" spans="1:5" x14ac:dyDescent="0.2">
      <c r="A132" s="11"/>
      <c r="B132" s="13"/>
      <c r="C132" s="11" t="s">
        <v>653</v>
      </c>
      <c r="D132" s="11" t="s">
        <v>284</v>
      </c>
      <c r="E132" s="11"/>
    </row>
    <row r="133" spans="1:5" x14ac:dyDescent="0.2">
      <c r="A133" s="11"/>
      <c r="B133" s="13"/>
      <c r="C133" s="11" t="s">
        <v>654</v>
      </c>
      <c r="D133" s="11" t="s">
        <v>285</v>
      </c>
      <c r="E133" s="11"/>
    </row>
    <row r="134" spans="1:5" x14ac:dyDescent="0.2">
      <c r="A134" s="11"/>
      <c r="B134" s="13"/>
      <c r="C134" s="11" t="s">
        <v>655</v>
      </c>
      <c r="D134" s="11" t="s">
        <v>287</v>
      </c>
      <c r="E134" s="11"/>
    </row>
    <row r="135" spans="1:5" x14ac:dyDescent="0.2">
      <c r="A135" s="11"/>
      <c r="B135" s="13"/>
      <c r="C135" s="11" t="s">
        <v>656</v>
      </c>
      <c r="D135" s="11" t="s">
        <v>288</v>
      </c>
      <c r="E135" s="11"/>
    </row>
    <row r="136" spans="1:5" x14ac:dyDescent="0.2">
      <c r="A136" s="11"/>
      <c r="B136" s="13"/>
      <c r="C136" s="11" t="s">
        <v>657</v>
      </c>
      <c r="D136" s="11" t="s">
        <v>292</v>
      </c>
      <c r="E136" s="11"/>
    </row>
    <row r="137" spans="1:5" x14ac:dyDescent="0.2">
      <c r="A137" s="11"/>
      <c r="B137" s="13"/>
      <c r="C137" s="11" t="s">
        <v>658</v>
      </c>
      <c r="D137" s="11" t="s">
        <v>293</v>
      </c>
      <c r="E137" s="11"/>
    </row>
    <row r="138" spans="1:5" x14ac:dyDescent="0.2">
      <c r="A138" s="11"/>
      <c r="B138" s="13"/>
      <c r="C138" s="11" t="s">
        <v>659</v>
      </c>
      <c r="D138" s="11" t="s">
        <v>294</v>
      </c>
      <c r="E138" s="11"/>
    </row>
    <row r="139" spans="1:5" x14ac:dyDescent="0.2">
      <c r="A139" s="11"/>
      <c r="B139" s="13"/>
      <c r="C139" s="11" t="s">
        <v>660</v>
      </c>
      <c r="D139" s="11" t="s">
        <v>295</v>
      </c>
      <c r="E139" s="11"/>
    </row>
    <row r="140" spans="1:5" x14ac:dyDescent="0.2">
      <c r="A140" s="11"/>
      <c r="B140" s="13"/>
      <c r="C140" s="11" t="s">
        <v>661</v>
      </c>
      <c r="D140" s="11" t="s">
        <v>8</v>
      </c>
      <c r="E140" s="11"/>
    </row>
    <row r="141" spans="1:5" x14ac:dyDescent="0.2">
      <c r="A141" s="11"/>
      <c r="B141" s="13"/>
      <c r="C141" s="11" t="s">
        <v>662</v>
      </c>
      <c r="D141" s="11" t="s">
        <v>296</v>
      </c>
      <c r="E141" s="11"/>
    </row>
    <row r="142" spans="1:5" x14ac:dyDescent="0.2">
      <c r="A142" s="11"/>
      <c r="B142" s="13"/>
      <c r="C142" s="11" t="s">
        <v>663</v>
      </c>
      <c r="D142" s="11" t="s">
        <v>297</v>
      </c>
      <c r="E142" s="11"/>
    </row>
    <row r="143" spans="1:5" x14ac:dyDescent="0.2">
      <c r="A143" s="11"/>
      <c r="B143" s="13"/>
      <c r="C143" s="11" t="s">
        <v>664</v>
      </c>
      <c r="D143" s="11" t="s">
        <v>298</v>
      </c>
      <c r="E143" s="11"/>
    </row>
    <row r="144" spans="1:5" x14ac:dyDescent="0.2">
      <c r="A144" s="11"/>
      <c r="B144" s="13"/>
      <c r="C144" s="11" t="s">
        <v>665</v>
      </c>
      <c r="D144" s="11" t="s">
        <v>299</v>
      </c>
      <c r="E144" s="11"/>
    </row>
    <row r="145" spans="1:5" x14ac:dyDescent="0.2">
      <c r="A145" s="11"/>
      <c r="B145" s="13"/>
      <c r="C145" s="11" t="s">
        <v>666</v>
      </c>
      <c r="D145" s="11" t="s">
        <v>301</v>
      </c>
      <c r="E145" s="11"/>
    </row>
    <row r="146" spans="1:5" x14ac:dyDescent="0.2">
      <c r="A146" s="11"/>
      <c r="B146" s="13"/>
      <c r="C146" s="11" t="s">
        <v>667</v>
      </c>
      <c r="D146" s="11" t="s">
        <v>302</v>
      </c>
      <c r="E146" s="11"/>
    </row>
    <row r="147" spans="1:5" x14ac:dyDescent="0.2">
      <c r="A147" s="11"/>
      <c r="B147" s="13"/>
      <c r="C147" s="11" t="s">
        <v>668</v>
      </c>
      <c r="D147" s="11" t="s">
        <v>306</v>
      </c>
      <c r="E147" s="11"/>
    </row>
    <row r="148" spans="1:5" x14ac:dyDescent="0.2">
      <c r="A148" s="11"/>
      <c r="B148" s="13"/>
      <c r="C148" s="11" t="s">
        <v>669</v>
      </c>
      <c r="D148" s="11" t="s">
        <v>307</v>
      </c>
      <c r="E148" s="11"/>
    </row>
    <row r="149" spans="1:5" x14ac:dyDescent="0.2">
      <c r="A149" s="11"/>
      <c r="B149" s="13"/>
      <c r="C149" s="11" t="s">
        <v>33</v>
      </c>
      <c r="D149" s="11" t="s">
        <v>308</v>
      </c>
      <c r="E149" s="11"/>
    </row>
    <row r="150" spans="1:5" x14ac:dyDescent="0.2">
      <c r="A150" s="11"/>
      <c r="B150" s="13"/>
      <c r="C150" s="11" t="s">
        <v>678</v>
      </c>
      <c r="D150" s="11" t="s">
        <v>15</v>
      </c>
      <c r="E150" s="11"/>
    </row>
    <row r="151" spans="1:5" x14ac:dyDescent="0.2">
      <c r="A151" s="11"/>
      <c r="B151" s="13"/>
      <c r="C151" s="11" t="s">
        <v>679</v>
      </c>
      <c r="D151" s="11" t="s">
        <v>309</v>
      </c>
      <c r="E151" s="11"/>
    </row>
    <row r="152" spans="1:5" x14ac:dyDescent="0.2">
      <c r="A152" s="11"/>
      <c r="B152" s="13"/>
      <c r="C152" s="11" t="s">
        <v>680</v>
      </c>
      <c r="D152" s="11" t="s">
        <v>310</v>
      </c>
      <c r="E152" s="11"/>
    </row>
    <row r="153" spans="1:5" x14ac:dyDescent="0.2">
      <c r="A153" s="11"/>
      <c r="B153" s="13"/>
      <c r="C153" s="11" t="s">
        <v>681</v>
      </c>
      <c r="D153" s="11" t="s">
        <v>312</v>
      </c>
      <c r="E153" s="11"/>
    </row>
    <row r="154" spans="1:5" x14ac:dyDescent="0.2">
      <c r="A154" s="11"/>
      <c r="B154" s="13"/>
      <c r="C154" s="11" t="s">
        <v>682</v>
      </c>
      <c r="D154" s="11" t="s">
        <v>313</v>
      </c>
      <c r="E154" s="11"/>
    </row>
    <row r="155" spans="1:5" x14ac:dyDescent="0.2">
      <c r="A155" s="11"/>
      <c r="B155" s="13"/>
      <c r="C155" s="11" t="s">
        <v>683</v>
      </c>
      <c r="D155" s="11" t="s">
        <v>314</v>
      </c>
      <c r="E155" s="11"/>
    </row>
    <row r="156" spans="1:5" x14ac:dyDescent="0.2">
      <c r="A156" s="11"/>
      <c r="B156" s="13"/>
      <c r="C156" s="11" t="s">
        <v>684</v>
      </c>
      <c r="D156" s="11" t="s">
        <v>329</v>
      </c>
      <c r="E156" s="11"/>
    </row>
    <row r="157" spans="1:5" x14ac:dyDescent="0.2">
      <c r="A157" s="11"/>
      <c r="B157" s="13"/>
      <c r="C157" s="11" t="s">
        <v>685</v>
      </c>
      <c r="D157" s="11" t="s">
        <v>315</v>
      </c>
      <c r="E157" s="11"/>
    </row>
    <row r="158" spans="1:5" x14ac:dyDescent="0.2">
      <c r="A158" s="11"/>
      <c r="B158" s="13"/>
      <c r="C158" s="11" t="s">
        <v>686</v>
      </c>
      <c r="D158" s="11" t="s">
        <v>316</v>
      </c>
      <c r="E158" s="11"/>
    </row>
    <row r="159" spans="1:5" x14ac:dyDescent="0.2">
      <c r="A159" s="11"/>
      <c r="B159" s="13"/>
      <c r="C159" s="11" t="s">
        <v>687</v>
      </c>
      <c r="D159" s="11" t="s">
        <v>321</v>
      </c>
      <c r="E159" s="11"/>
    </row>
    <row r="160" spans="1:5" x14ac:dyDescent="0.2">
      <c r="A160" s="11"/>
      <c r="B160" s="13"/>
      <c r="C160" s="11" t="s">
        <v>688</v>
      </c>
      <c r="D160" s="11" t="s">
        <v>322</v>
      </c>
      <c r="E160" s="11"/>
    </row>
    <row r="161" spans="1:5" x14ac:dyDescent="0.2">
      <c r="A161" s="11"/>
      <c r="B161" s="13"/>
      <c r="C161" s="11" t="s">
        <v>689</v>
      </c>
      <c r="D161" s="11" t="s">
        <v>327</v>
      </c>
      <c r="E161" s="11"/>
    </row>
    <row r="162" spans="1:5" x14ac:dyDescent="0.2">
      <c r="A162" s="11"/>
      <c r="B162" s="13"/>
      <c r="C162" s="11"/>
      <c r="D162" s="11" t="s">
        <v>331</v>
      </c>
      <c r="E162" s="11"/>
    </row>
    <row r="163" spans="1:5" x14ac:dyDescent="0.2">
      <c r="A163" s="11"/>
      <c r="B163" s="13"/>
      <c r="C163" s="11"/>
      <c r="D163" s="11" t="s">
        <v>332</v>
      </c>
      <c r="E163" s="11"/>
    </row>
    <row r="164" spans="1:5" x14ac:dyDescent="0.2">
      <c r="A164" s="11"/>
      <c r="B164" s="13"/>
      <c r="C164" s="11"/>
      <c r="D164" s="11" t="s">
        <v>335</v>
      </c>
      <c r="E164" s="11"/>
    </row>
    <row r="165" spans="1:5" x14ac:dyDescent="0.2">
      <c r="A165" s="11"/>
      <c r="B165" s="13"/>
      <c r="C165" s="11"/>
      <c r="D165" s="11" t="s">
        <v>337</v>
      </c>
      <c r="E165" s="11"/>
    </row>
    <row r="166" spans="1:5" x14ac:dyDescent="0.2">
      <c r="A166" s="11"/>
      <c r="B166" s="13"/>
      <c r="C166" s="11"/>
      <c r="D166" s="11" t="s">
        <v>346</v>
      </c>
      <c r="E166" s="11"/>
    </row>
    <row r="167" spans="1:5" x14ac:dyDescent="0.2">
      <c r="A167" s="11"/>
      <c r="B167" s="13"/>
      <c r="C167" s="11"/>
      <c r="D167" s="11" t="s">
        <v>353</v>
      </c>
      <c r="E167" s="11"/>
    </row>
    <row r="168" spans="1:5" x14ac:dyDescent="0.2">
      <c r="A168" s="11"/>
      <c r="B168" s="13"/>
      <c r="C168" s="11"/>
      <c r="D168" s="11" t="s">
        <v>354</v>
      </c>
      <c r="E168" s="11"/>
    </row>
    <row r="169" spans="1:5" x14ac:dyDescent="0.2">
      <c r="A169" s="11"/>
      <c r="B169" s="13"/>
      <c r="C169" s="11"/>
      <c r="D169" s="11" t="s">
        <v>356</v>
      </c>
      <c r="E169" s="11"/>
    </row>
    <row r="170" spans="1:5" x14ac:dyDescent="0.2">
      <c r="A170" s="11"/>
      <c r="B170" s="13"/>
      <c r="C170" s="11"/>
      <c r="D170" s="11" t="s">
        <v>357</v>
      </c>
      <c r="E170" s="11"/>
    </row>
    <row r="171" spans="1:5" x14ac:dyDescent="0.2">
      <c r="A171" s="11"/>
      <c r="B171" s="13"/>
      <c r="C171" s="11"/>
      <c r="D171" s="11" t="s">
        <v>358</v>
      </c>
      <c r="E171" s="11"/>
    </row>
    <row r="172" spans="1:5" x14ac:dyDescent="0.2">
      <c r="A172" s="11"/>
      <c r="B172" s="13"/>
      <c r="C172" s="11"/>
      <c r="D172" s="11" t="s">
        <v>359</v>
      </c>
      <c r="E172" s="11"/>
    </row>
    <row r="173" spans="1:5" x14ac:dyDescent="0.2">
      <c r="A173" s="11"/>
      <c r="B173" s="13"/>
      <c r="C173" s="11"/>
      <c r="D173" s="11" t="s">
        <v>360</v>
      </c>
      <c r="E173" s="11"/>
    </row>
    <row r="174" spans="1:5" x14ac:dyDescent="0.2">
      <c r="A174" s="11"/>
      <c r="B174" s="13"/>
      <c r="C174" s="11"/>
      <c r="D174" s="11" t="s">
        <v>361</v>
      </c>
      <c r="E174" s="11"/>
    </row>
    <row r="175" spans="1:5" x14ac:dyDescent="0.2">
      <c r="A175" s="11"/>
      <c r="B175" s="13"/>
      <c r="C175" s="11"/>
      <c r="D175" s="11" t="s">
        <v>362</v>
      </c>
      <c r="E175" s="11"/>
    </row>
    <row r="176" spans="1:5" x14ac:dyDescent="0.2">
      <c r="A176" s="11"/>
      <c r="B176" s="13"/>
      <c r="C176" s="11"/>
      <c r="D176" s="11" t="s">
        <v>317</v>
      </c>
      <c r="E176" s="11"/>
    </row>
    <row r="177" spans="1:5" x14ac:dyDescent="0.2">
      <c r="A177" s="11"/>
      <c r="B177" s="13"/>
      <c r="C177" s="11"/>
      <c r="D177" s="11" t="s">
        <v>318</v>
      </c>
      <c r="E177" s="11"/>
    </row>
    <row r="178" spans="1:5" x14ac:dyDescent="0.2">
      <c r="A178" s="11"/>
      <c r="B178" s="13"/>
      <c r="C178" s="11"/>
      <c r="D178" s="11" t="s">
        <v>349</v>
      </c>
      <c r="E178" s="11"/>
    </row>
    <row r="179" spans="1:5" x14ac:dyDescent="0.2">
      <c r="A179" s="11"/>
      <c r="B179" s="13"/>
      <c r="C179" s="11"/>
      <c r="D179" s="11" t="s">
        <v>319</v>
      </c>
      <c r="E179" s="11"/>
    </row>
    <row r="180" spans="1:5" x14ac:dyDescent="0.2">
      <c r="A180" s="11"/>
      <c r="B180" s="13"/>
      <c r="C180" s="11"/>
      <c r="D180" s="11" t="s">
        <v>320</v>
      </c>
      <c r="E180" s="11"/>
    </row>
    <row r="181" spans="1:5" x14ac:dyDescent="0.2">
      <c r="A181" s="11"/>
      <c r="B181" s="13"/>
      <c r="C181" s="11"/>
      <c r="D181" s="11" t="s">
        <v>323</v>
      </c>
      <c r="E181" s="11"/>
    </row>
    <row r="182" spans="1:5" x14ac:dyDescent="0.2">
      <c r="A182" s="11"/>
      <c r="B182" s="13"/>
      <c r="C182" s="11"/>
      <c r="D182" s="11" t="s">
        <v>341</v>
      </c>
      <c r="E182" s="11"/>
    </row>
    <row r="183" spans="1:5" x14ac:dyDescent="0.2">
      <c r="A183" s="11"/>
      <c r="B183" s="13"/>
      <c r="C183" s="11"/>
      <c r="D183" s="11" t="s">
        <v>324</v>
      </c>
      <c r="E183" s="11"/>
    </row>
    <row r="184" spans="1:5" x14ac:dyDescent="0.2">
      <c r="A184" s="11"/>
      <c r="B184" s="13"/>
      <c r="C184" s="11"/>
      <c r="D184" s="11" t="s">
        <v>325</v>
      </c>
      <c r="E184" s="11"/>
    </row>
    <row r="185" spans="1:5" x14ac:dyDescent="0.2">
      <c r="A185" s="11"/>
      <c r="B185" s="13"/>
      <c r="C185" s="11"/>
      <c r="D185" s="11" t="s">
        <v>326</v>
      </c>
      <c r="E185" s="11"/>
    </row>
    <row r="186" spans="1:5" x14ac:dyDescent="0.2">
      <c r="A186" s="11"/>
      <c r="B186" s="13"/>
      <c r="C186" s="11"/>
      <c r="D186" s="11" t="s">
        <v>328</v>
      </c>
      <c r="E186" s="11"/>
    </row>
    <row r="187" spans="1:5" x14ac:dyDescent="0.2">
      <c r="A187" s="11"/>
      <c r="B187" s="13"/>
      <c r="C187" s="11"/>
      <c r="D187" s="11" t="s">
        <v>330</v>
      </c>
      <c r="E187" s="11"/>
    </row>
    <row r="188" spans="1:5" x14ac:dyDescent="0.2">
      <c r="A188" s="11"/>
      <c r="B188" s="13"/>
      <c r="C188" s="11"/>
      <c r="D188" s="11" t="s">
        <v>348</v>
      </c>
      <c r="E188" s="11"/>
    </row>
    <row r="189" spans="1:5" x14ac:dyDescent="0.2">
      <c r="A189" s="11"/>
      <c r="B189" s="13"/>
      <c r="C189" s="11"/>
      <c r="D189" s="11" t="s">
        <v>333</v>
      </c>
      <c r="E189" s="11"/>
    </row>
    <row r="190" spans="1:5" x14ac:dyDescent="0.2">
      <c r="A190" s="11"/>
      <c r="B190" s="13"/>
      <c r="C190" s="11"/>
      <c r="D190" s="11" t="s">
        <v>345</v>
      </c>
      <c r="E190" s="11"/>
    </row>
    <row r="191" spans="1:5" x14ac:dyDescent="0.2">
      <c r="A191" s="11"/>
      <c r="B191" s="13"/>
      <c r="C191" s="11"/>
      <c r="D191" s="11" t="s">
        <v>334</v>
      </c>
      <c r="E191" s="11"/>
    </row>
    <row r="192" spans="1:5" x14ac:dyDescent="0.2">
      <c r="A192" s="11"/>
      <c r="B192" s="13"/>
      <c r="C192" s="11"/>
      <c r="D192" s="11" t="s">
        <v>336</v>
      </c>
      <c r="E192" s="11"/>
    </row>
    <row r="193" spans="1:5" x14ac:dyDescent="0.2">
      <c r="A193" s="11"/>
      <c r="B193" s="13"/>
      <c r="C193" s="11"/>
      <c r="D193" s="11" t="s">
        <v>338</v>
      </c>
      <c r="E193" s="11"/>
    </row>
    <row r="194" spans="1:5" x14ac:dyDescent="0.2">
      <c r="A194" s="11"/>
      <c r="B194" s="13"/>
      <c r="C194" s="11"/>
      <c r="D194" s="11" t="s">
        <v>339</v>
      </c>
      <c r="E194" s="11"/>
    </row>
    <row r="195" spans="1:5" x14ac:dyDescent="0.2">
      <c r="A195" s="11"/>
      <c r="B195" s="13"/>
      <c r="C195" s="11"/>
      <c r="D195" s="11" t="s">
        <v>711</v>
      </c>
      <c r="E195" s="11"/>
    </row>
    <row r="196" spans="1:5" x14ac:dyDescent="0.2">
      <c r="A196" s="11"/>
      <c r="B196" s="13"/>
      <c r="C196" s="11"/>
      <c r="D196" s="11" t="s">
        <v>340</v>
      </c>
      <c r="E196" s="11"/>
    </row>
    <row r="197" spans="1:5" x14ac:dyDescent="0.2">
      <c r="A197" s="11"/>
      <c r="B197" s="13"/>
      <c r="C197" s="11"/>
      <c r="D197" s="11" t="s">
        <v>342</v>
      </c>
      <c r="E197" s="11"/>
    </row>
    <row r="198" spans="1:5" x14ac:dyDescent="0.2">
      <c r="A198" s="11"/>
      <c r="B198" s="13"/>
      <c r="C198" s="11"/>
      <c r="D198" s="11" t="s">
        <v>343</v>
      </c>
      <c r="E198" s="11"/>
    </row>
    <row r="199" spans="1:5" x14ac:dyDescent="0.2">
      <c r="A199" s="11"/>
      <c r="B199" s="13"/>
      <c r="C199" s="11"/>
      <c r="D199" s="11" t="s">
        <v>344</v>
      </c>
      <c r="E199" s="11"/>
    </row>
    <row r="200" spans="1:5" x14ac:dyDescent="0.2">
      <c r="A200" s="11"/>
      <c r="B200" s="13"/>
      <c r="C200" s="11"/>
      <c r="D200" s="11" t="s">
        <v>347</v>
      </c>
      <c r="E200" s="11"/>
    </row>
    <row r="201" spans="1:5" x14ac:dyDescent="0.2">
      <c r="A201" s="11"/>
      <c r="B201" s="13"/>
      <c r="C201" s="11"/>
      <c r="D201" s="11" t="s">
        <v>350</v>
      </c>
      <c r="E201" s="11"/>
    </row>
    <row r="202" spans="1:5" x14ac:dyDescent="0.2">
      <c r="A202" s="11"/>
      <c r="B202" s="13"/>
      <c r="C202" s="11"/>
      <c r="D202" s="11" t="s">
        <v>351</v>
      </c>
      <c r="E202" s="11"/>
    </row>
    <row r="203" spans="1:5" x14ac:dyDescent="0.2">
      <c r="A203" s="11"/>
      <c r="B203" s="13"/>
      <c r="C203" s="11"/>
      <c r="D203" s="11" t="s">
        <v>352</v>
      </c>
      <c r="E203" s="11"/>
    </row>
    <row r="204" spans="1:5" x14ac:dyDescent="0.2">
      <c r="A204" s="11"/>
      <c r="B204" s="13"/>
      <c r="C204" s="11"/>
      <c r="D204" s="11" t="s">
        <v>355</v>
      </c>
      <c r="E204" s="11"/>
    </row>
    <row r="205" spans="1:5" x14ac:dyDescent="0.2">
      <c r="A205" s="11"/>
      <c r="B205" s="13"/>
      <c r="C205" s="11"/>
      <c r="D205" s="11" t="s">
        <v>364</v>
      </c>
      <c r="E205" s="11"/>
    </row>
    <row r="206" spans="1:5" x14ac:dyDescent="0.2">
      <c r="A206" s="11"/>
      <c r="B206" s="13"/>
      <c r="C206" s="11"/>
      <c r="D206" s="11" t="s">
        <v>365</v>
      </c>
      <c r="E206" s="11"/>
    </row>
    <row r="207" spans="1:5" x14ac:dyDescent="0.2">
      <c r="A207" s="11"/>
      <c r="B207" s="13"/>
      <c r="C207" s="11"/>
      <c r="D207" s="11" t="s">
        <v>366</v>
      </c>
      <c r="E207" s="11"/>
    </row>
    <row r="208" spans="1:5" x14ac:dyDescent="0.2">
      <c r="A208" s="11"/>
      <c r="B208" s="13"/>
      <c r="C208" s="11"/>
      <c r="D208" s="11" t="s">
        <v>29</v>
      </c>
      <c r="E208" s="11"/>
    </row>
    <row r="209" spans="1:5" x14ac:dyDescent="0.2">
      <c r="A209" s="11"/>
      <c r="B209" s="13"/>
      <c r="C209" s="11"/>
      <c r="D209" s="11" t="s">
        <v>369</v>
      </c>
      <c r="E209" s="11"/>
    </row>
    <row r="210" spans="1:5" x14ac:dyDescent="0.2">
      <c r="A210" s="11"/>
      <c r="B210" s="13"/>
      <c r="C210" s="11"/>
      <c r="D210" s="11" t="s">
        <v>372</v>
      </c>
      <c r="E210" s="11"/>
    </row>
    <row r="211" spans="1:5" x14ac:dyDescent="0.2">
      <c r="A211" s="11"/>
      <c r="B211" s="13"/>
      <c r="C211" s="11"/>
      <c r="D211" s="11" t="s">
        <v>375</v>
      </c>
      <c r="E211" s="11"/>
    </row>
    <row r="212" spans="1:5" x14ac:dyDescent="0.2">
      <c r="A212" s="11"/>
      <c r="B212" s="13"/>
      <c r="C212" s="11"/>
      <c r="D212" s="11" t="s">
        <v>376</v>
      </c>
      <c r="E212" s="11"/>
    </row>
    <row r="213" spans="1:5" x14ac:dyDescent="0.2">
      <c r="A213" s="11"/>
      <c r="B213" s="13"/>
      <c r="C213" s="11"/>
      <c r="D213" s="11" t="s">
        <v>377</v>
      </c>
      <c r="E213" s="11"/>
    </row>
    <row r="214" spans="1:5" x14ac:dyDescent="0.2">
      <c r="A214" s="11"/>
      <c r="B214" s="13"/>
      <c r="C214" s="11"/>
      <c r="D214" s="11" t="s">
        <v>378</v>
      </c>
      <c r="E214" s="11"/>
    </row>
    <row r="215" spans="1:5" x14ac:dyDescent="0.2">
      <c r="A215" s="11"/>
      <c r="B215" s="13"/>
      <c r="C215" s="11"/>
      <c r="D215" s="11" t="s">
        <v>379</v>
      </c>
      <c r="E215" s="11"/>
    </row>
    <row r="216" spans="1:5" x14ac:dyDescent="0.2">
      <c r="A216" s="11"/>
      <c r="B216" s="13"/>
      <c r="C216" s="11"/>
      <c r="D216" s="11" t="s">
        <v>380</v>
      </c>
      <c r="E216" s="11"/>
    </row>
    <row r="217" spans="1:5" x14ac:dyDescent="0.2">
      <c r="A217" s="11"/>
      <c r="B217" s="13"/>
      <c r="C217" s="11"/>
      <c r="D217" s="11" t="s">
        <v>381</v>
      </c>
      <c r="E217" s="11"/>
    </row>
    <row r="218" spans="1:5" x14ac:dyDescent="0.2">
      <c r="A218" s="11"/>
      <c r="B218" s="13"/>
      <c r="C218" s="11"/>
      <c r="D218" s="11" t="s">
        <v>9</v>
      </c>
      <c r="E218" s="11"/>
    </row>
    <row r="219" spans="1:5" x14ac:dyDescent="0.2">
      <c r="A219" s="11"/>
      <c r="B219" s="13"/>
      <c r="C219" s="11"/>
      <c r="D219" s="11" t="s">
        <v>384</v>
      </c>
      <c r="E219" s="11"/>
    </row>
    <row r="220" spans="1:5" x14ac:dyDescent="0.2">
      <c r="A220" s="11"/>
      <c r="B220" s="13"/>
      <c r="C220" s="11"/>
      <c r="D220" s="11" t="s">
        <v>385</v>
      </c>
      <c r="E220" s="11"/>
    </row>
    <row r="221" spans="1:5" x14ac:dyDescent="0.2">
      <c r="A221" s="11"/>
      <c r="B221" s="13"/>
      <c r="C221" s="11"/>
      <c r="D221" s="11" t="s">
        <v>382</v>
      </c>
      <c r="E221" s="11"/>
    </row>
    <row r="222" spans="1:5" x14ac:dyDescent="0.2">
      <c r="A222" s="11"/>
      <c r="B222" s="13"/>
      <c r="C222" s="11"/>
      <c r="D222" s="11" t="s">
        <v>386</v>
      </c>
      <c r="E222" s="11"/>
    </row>
    <row r="223" spans="1:5" x14ac:dyDescent="0.2">
      <c r="A223" s="11"/>
      <c r="B223" s="13"/>
      <c r="C223" s="11"/>
      <c r="D223" s="11" t="s">
        <v>387</v>
      </c>
      <c r="E223" s="11"/>
    </row>
    <row r="224" spans="1:5" x14ac:dyDescent="0.2">
      <c r="A224" s="11"/>
      <c r="B224" s="13"/>
      <c r="C224" s="11"/>
      <c r="D224" s="11" t="s">
        <v>16</v>
      </c>
      <c r="E224" s="11"/>
    </row>
    <row r="225" spans="1:5" x14ac:dyDescent="0.2">
      <c r="A225" s="11"/>
      <c r="B225" s="13"/>
      <c r="C225" s="11"/>
      <c r="D225" s="11" t="s">
        <v>392</v>
      </c>
      <c r="E225" s="11"/>
    </row>
    <row r="226" spans="1:5" x14ac:dyDescent="0.2">
      <c r="A226" s="11"/>
      <c r="B226" s="13"/>
      <c r="C226" s="11"/>
      <c r="D226" s="11" t="s">
        <v>393</v>
      </c>
      <c r="E226" s="11"/>
    </row>
    <row r="227" spans="1:5" x14ac:dyDescent="0.2">
      <c r="A227" s="11"/>
      <c r="B227" s="13"/>
      <c r="C227" s="11"/>
      <c r="D227" s="11" t="s">
        <v>394</v>
      </c>
      <c r="E227" s="11"/>
    </row>
    <row r="228" spans="1:5" x14ac:dyDescent="0.2">
      <c r="A228" s="11"/>
      <c r="B228" s="13"/>
      <c r="C228" s="11"/>
      <c r="D228" s="11" t="s">
        <v>395</v>
      </c>
      <c r="E228" s="11"/>
    </row>
    <row r="229" spans="1:5" x14ac:dyDescent="0.2">
      <c r="A229" s="11"/>
      <c r="B229" s="13"/>
      <c r="C229" s="11"/>
      <c r="D229" s="11" t="s">
        <v>396</v>
      </c>
      <c r="E229" s="11"/>
    </row>
    <row r="230" spans="1:5" x14ac:dyDescent="0.2">
      <c r="A230" s="11"/>
      <c r="B230" s="13"/>
      <c r="C230" s="11"/>
      <c r="D230" s="11" t="s">
        <v>397</v>
      </c>
      <c r="E230" s="11"/>
    </row>
    <row r="231" spans="1:5" x14ac:dyDescent="0.2">
      <c r="A231" s="11"/>
      <c r="B231" s="13"/>
      <c r="C231" s="11"/>
      <c r="D231" s="11" t="s">
        <v>398</v>
      </c>
      <c r="E231" s="11"/>
    </row>
    <row r="232" spans="1:5" x14ac:dyDescent="0.2">
      <c r="A232" s="11"/>
      <c r="B232" s="13"/>
      <c r="C232" s="11"/>
      <c r="D232" s="11" t="s">
        <v>400</v>
      </c>
      <c r="E232" s="11"/>
    </row>
    <row r="233" spans="1:5" x14ac:dyDescent="0.2">
      <c r="A233" s="11"/>
      <c r="B233" s="13"/>
      <c r="C233" s="11"/>
      <c r="D233" s="11" t="s">
        <v>401</v>
      </c>
      <c r="E233" s="11"/>
    </row>
    <row r="234" spans="1:5" x14ac:dyDescent="0.2">
      <c r="A234" s="11"/>
      <c r="B234" s="13"/>
      <c r="C234" s="11"/>
      <c r="D234" s="11" t="s">
        <v>402</v>
      </c>
      <c r="E234" s="11"/>
    </row>
    <row r="235" spans="1:5" x14ac:dyDescent="0.2">
      <c r="A235" s="11"/>
      <c r="B235" s="13"/>
      <c r="C235" s="11"/>
      <c r="D235" s="11" t="s">
        <v>404</v>
      </c>
      <c r="E235" s="11"/>
    </row>
    <row r="236" spans="1:5" x14ac:dyDescent="0.2">
      <c r="A236" s="11"/>
      <c r="B236" s="13"/>
      <c r="C236" s="11"/>
      <c r="D236" s="11" t="s">
        <v>405</v>
      </c>
      <c r="E236" s="11"/>
    </row>
    <row r="237" spans="1:5" x14ac:dyDescent="0.2">
      <c r="A237" s="11"/>
      <c r="B237" s="13"/>
      <c r="C237" s="11"/>
      <c r="D237" s="11" t="s">
        <v>406</v>
      </c>
      <c r="E237" s="11"/>
    </row>
    <row r="238" spans="1:5" x14ac:dyDescent="0.2">
      <c r="A238" s="11"/>
      <c r="B238" s="13"/>
      <c r="C238" s="11"/>
      <c r="D238" s="11" t="s">
        <v>407</v>
      </c>
      <c r="E238" s="11"/>
    </row>
    <row r="239" spans="1:5" x14ac:dyDescent="0.2">
      <c r="A239" s="11"/>
      <c r="B239" s="13"/>
      <c r="C239" s="11"/>
      <c r="D239" s="11" t="s">
        <v>408</v>
      </c>
      <c r="E239" s="11"/>
    </row>
    <row r="240" spans="1:5" x14ac:dyDescent="0.2">
      <c r="A240" s="11"/>
      <c r="B240" s="13"/>
      <c r="C240" s="11"/>
      <c r="D240" s="11" t="s">
        <v>410</v>
      </c>
      <c r="E240" s="11"/>
    </row>
    <row r="241" spans="1:5" x14ac:dyDescent="0.2">
      <c r="A241" s="11"/>
      <c r="B241" s="13"/>
      <c r="C241" s="11"/>
      <c r="D241" s="11" t="s">
        <v>411</v>
      </c>
      <c r="E241" s="11"/>
    </row>
    <row r="242" spans="1:5" x14ac:dyDescent="0.2">
      <c r="A242" s="11"/>
      <c r="B242" s="13"/>
      <c r="C242" s="11"/>
      <c r="D242" s="11" t="s">
        <v>412</v>
      </c>
      <c r="E242" s="11"/>
    </row>
    <row r="243" spans="1:5" x14ac:dyDescent="0.2">
      <c r="A243" s="11"/>
      <c r="B243" s="13"/>
      <c r="C243" s="11"/>
      <c r="D243" s="11" t="s">
        <v>413</v>
      </c>
      <c r="E243" s="11"/>
    </row>
    <row r="244" spans="1:5" x14ac:dyDescent="0.2">
      <c r="A244" s="11"/>
      <c r="B244" s="13"/>
      <c r="C244" s="11"/>
      <c r="D244" s="11" t="s">
        <v>414</v>
      </c>
      <c r="E244" s="11"/>
    </row>
    <row r="245" spans="1:5" x14ac:dyDescent="0.2">
      <c r="A245" s="11"/>
      <c r="B245" s="13"/>
      <c r="C245" s="11"/>
      <c r="D245" s="11" t="s">
        <v>415</v>
      </c>
      <c r="E245" s="11"/>
    </row>
    <row r="246" spans="1:5" x14ac:dyDescent="0.2">
      <c r="A246" s="11"/>
      <c r="B246" s="13"/>
      <c r="C246" s="11"/>
      <c r="D246" s="11" t="s">
        <v>416</v>
      </c>
      <c r="E246" s="11"/>
    </row>
    <row r="247" spans="1:5" x14ac:dyDescent="0.2">
      <c r="A247" s="11"/>
      <c r="B247" s="13"/>
      <c r="C247" s="11"/>
      <c r="D247" s="11" t="s">
        <v>417</v>
      </c>
      <c r="E247" s="11"/>
    </row>
    <row r="248" spans="1:5" x14ac:dyDescent="0.2">
      <c r="A248" s="11"/>
      <c r="B248" s="13"/>
      <c r="C248" s="11"/>
      <c r="D248" s="11" t="s">
        <v>418</v>
      </c>
      <c r="E248" s="11"/>
    </row>
    <row r="249" spans="1:5" x14ac:dyDescent="0.2">
      <c r="A249" s="11"/>
      <c r="B249" s="13"/>
      <c r="C249" s="11"/>
      <c r="D249" s="11" t="s">
        <v>419</v>
      </c>
      <c r="E249" s="11"/>
    </row>
    <row r="250" spans="1:5" x14ac:dyDescent="0.2">
      <c r="A250" s="11"/>
      <c r="B250" s="13"/>
      <c r="C250" s="11"/>
      <c r="D250" s="11" t="s">
        <v>420</v>
      </c>
      <c r="E250" s="11"/>
    </row>
    <row r="251" spans="1:5" x14ac:dyDescent="0.2">
      <c r="A251" s="11"/>
      <c r="B251" s="13"/>
      <c r="C251" s="11"/>
      <c r="D251" s="11" t="s">
        <v>421</v>
      </c>
      <c r="E251" s="11"/>
    </row>
    <row r="252" spans="1:5" x14ac:dyDescent="0.2">
      <c r="A252" s="11"/>
      <c r="B252" s="13"/>
      <c r="C252" s="11"/>
      <c r="D252" s="11" t="s">
        <v>422</v>
      </c>
      <c r="E252" s="11"/>
    </row>
    <row r="253" spans="1:5" x14ac:dyDescent="0.2">
      <c r="A253" s="11"/>
      <c r="B253" s="13"/>
      <c r="C253" s="11"/>
      <c r="D253" s="11" t="s">
        <v>423</v>
      </c>
      <c r="E253" s="11"/>
    </row>
    <row r="254" spans="1:5" x14ac:dyDescent="0.2">
      <c r="A254" s="11"/>
      <c r="B254" s="13"/>
      <c r="C254" s="11"/>
      <c r="D254" s="11" t="s">
        <v>424</v>
      </c>
      <c r="E254" s="11"/>
    </row>
    <row r="255" spans="1:5" x14ac:dyDescent="0.2">
      <c r="A255" s="11"/>
      <c r="B255" s="13"/>
      <c r="C255" s="11"/>
      <c r="D255" s="11" t="s">
        <v>425</v>
      </c>
      <c r="E255" s="11"/>
    </row>
    <row r="256" spans="1:5" x14ac:dyDescent="0.2">
      <c r="A256" s="11"/>
      <c r="B256" s="13"/>
      <c r="C256" s="11"/>
      <c r="D256" s="11" t="s">
        <v>427</v>
      </c>
      <c r="E256" s="11"/>
    </row>
    <row r="257" spans="1:5" x14ac:dyDescent="0.2">
      <c r="A257" s="11"/>
      <c r="B257" s="13"/>
      <c r="C257" s="11"/>
      <c r="D257" s="11" t="s">
        <v>429</v>
      </c>
      <c r="E257" s="11"/>
    </row>
    <row r="258" spans="1:5" x14ac:dyDescent="0.2">
      <c r="A258" s="11"/>
      <c r="B258" s="13"/>
      <c r="C258" s="11"/>
      <c r="D258" s="11" t="s">
        <v>430</v>
      </c>
      <c r="E258" s="11"/>
    </row>
    <row r="259" spans="1:5" x14ac:dyDescent="0.2">
      <c r="A259" s="11"/>
      <c r="B259" s="13"/>
      <c r="C259" s="11"/>
      <c r="D259" s="11" t="s">
        <v>431</v>
      </c>
      <c r="E259" s="11"/>
    </row>
    <row r="260" spans="1:5" x14ac:dyDescent="0.2">
      <c r="A260" s="11"/>
      <c r="B260" s="13"/>
      <c r="C260" s="11"/>
      <c r="D260" s="11" t="s">
        <v>432</v>
      </c>
      <c r="E260" s="11"/>
    </row>
    <row r="261" spans="1:5" x14ac:dyDescent="0.2">
      <c r="A261" s="11"/>
      <c r="B261" s="13"/>
      <c r="C261" s="11"/>
      <c r="D261" s="11" t="s">
        <v>433</v>
      </c>
      <c r="E261" s="11"/>
    </row>
    <row r="262" spans="1:5" x14ac:dyDescent="0.2">
      <c r="A262" s="11"/>
      <c r="B262" s="13"/>
      <c r="C262" s="11"/>
      <c r="D262" s="11" t="s">
        <v>434</v>
      </c>
      <c r="E262" s="11"/>
    </row>
    <row r="263" spans="1:5" x14ac:dyDescent="0.2">
      <c r="A263" s="11"/>
      <c r="B263" s="13"/>
      <c r="C263" s="11"/>
      <c r="D263" s="11" t="s">
        <v>435</v>
      </c>
      <c r="E263" s="11"/>
    </row>
    <row r="264" spans="1:5" x14ac:dyDescent="0.2">
      <c r="A264" s="11"/>
      <c r="B264" s="13"/>
      <c r="C264" s="11"/>
      <c r="D264" s="11" t="s">
        <v>712</v>
      </c>
      <c r="E264" s="11"/>
    </row>
    <row r="265" spans="1:5" x14ac:dyDescent="0.2">
      <c r="A265" s="11"/>
      <c r="B265" s="13"/>
      <c r="C265" s="11"/>
      <c r="D265" s="11" t="s">
        <v>436</v>
      </c>
      <c r="E265" s="11"/>
    </row>
    <row r="266" spans="1:5" x14ac:dyDescent="0.2">
      <c r="A266" s="11"/>
      <c r="B266" s="13"/>
      <c r="C266" s="11"/>
      <c r="D266" s="11" t="s">
        <v>437</v>
      </c>
      <c r="E266" s="11"/>
    </row>
    <row r="267" spans="1:5" x14ac:dyDescent="0.2">
      <c r="A267" s="11"/>
      <c r="B267" s="13"/>
      <c r="C267" s="11"/>
      <c r="D267" s="11" t="s">
        <v>438</v>
      </c>
      <c r="E267" s="11"/>
    </row>
    <row r="268" spans="1:5" x14ac:dyDescent="0.2">
      <c r="A268" s="11"/>
      <c r="B268" s="13"/>
      <c r="C268" s="11"/>
      <c r="D268" s="11" t="s">
        <v>439</v>
      </c>
      <c r="E268" s="11"/>
    </row>
    <row r="269" spans="1:5" x14ac:dyDescent="0.2">
      <c r="A269" s="11"/>
      <c r="B269" s="13"/>
      <c r="C269" s="11"/>
      <c r="D269" s="11" t="s">
        <v>440</v>
      </c>
      <c r="E269" s="11"/>
    </row>
    <row r="270" spans="1:5" x14ac:dyDescent="0.2">
      <c r="A270" s="11"/>
      <c r="B270" s="13"/>
      <c r="C270" s="11"/>
      <c r="D270" s="11" t="s">
        <v>442</v>
      </c>
      <c r="E270" s="11"/>
    </row>
    <row r="271" spans="1:5" x14ac:dyDescent="0.2">
      <c r="A271" s="11"/>
      <c r="B271" s="13"/>
      <c r="C271" s="11"/>
      <c r="D271" s="11" t="s">
        <v>443</v>
      </c>
      <c r="E271" s="11"/>
    </row>
    <row r="272" spans="1:5" x14ac:dyDescent="0.2">
      <c r="A272" s="11"/>
      <c r="B272" s="13"/>
      <c r="C272" s="11"/>
      <c r="D272" s="11" t="s">
        <v>444</v>
      </c>
      <c r="E272" s="11"/>
    </row>
    <row r="273" spans="1:5" x14ac:dyDescent="0.2">
      <c r="A273" s="11"/>
      <c r="B273" s="13"/>
      <c r="C273" s="11"/>
      <c r="D273" s="11" t="s">
        <v>445</v>
      </c>
      <c r="E273" s="11"/>
    </row>
    <row r="274" spans="1:5" x14ac:dyDescent="0.2">
      <c r="A274" s="11"/>
      <c r="B274" s="13"/>
      <c r="C274" s="11"/>
      <c r="D274" s="11" t="s">
        <v>713</v>
      </c>
      <c r="E274" s="11"/>
    </row>
    <row r="275" spans="1:5" x14ac:dyDescent="0.2">
      <c r="A275" s="11"/>
      <c r="B275" s="13"/>
      <c r="C275" s="11"/>
      <c r="D275" s="11" t="s">
        <v>714</v>
      </c>
      <c r="E275" s="11"/>
    </row>
    <row r="276" spans="1:5" x14ac:dyDescent="0.2">
      <c r="A276" s="11"/>
      <c r="B276" s="13"/>
      <c r="C276" s="11"/>
      <c r="D276" s="11" t="s">
        <v>446</v>
      </c>
      <c r="E276" s="11"/>
    </row>
    <row r="277" spans="1:5" x14ac:dyDescent="0.2">
      <c r="A277" s="11"/>
      <c r="B277" s="13"/>
      <c r="C277" s="11"/>
      <c r="D277" s="11" t="s">
        <v>447</v>
      </c>
      <c r="E277" s="11"/>
    </row>
    <row r="278" spans="1:5" x14ac:dyDescent="0.2">
      <c r="A278" s="11"/>
      <c r="B278" s="13"/>
      <c r="C278" s="11"/>
      <c r="D278" s="11" t="s">
        <v>715</v>
      </c>
      <c r="E278" s="11"/>
    </row>
    <row r="279" spans="1:5" x14ac:dyDescent="0.2">
      <c r="A279" s="11"/>
      <c r="B279" s="13"/>
      <c r="C279" s="11"/>
      <c r="D279" s="11" t="s">
        <v>448</v>
      </c>
      <c r="E279" s="11"/>
    </row>
    <row r="280" spans="1:5" x14ac:dyDescent="0.2">
      <c r="A280" s="11"/>
      <c r="B280" s="13"/>
      <c r="C280" s="11"/>
      <c r="D280" s="11" t="s">
        <v>449</v>
      </c>
      <c r="E280" s="11"/>
    </row>
    <row r="281" spans="1:5" x14ac:dyDescent="0.2">
      <c r="A281" s="11"/>
      <c r="B281" s="13"/>
      <c r="C281" s="11"/>
      <c r="D281" s="11" t="s">
        <v>450</v>
      </c>
      <c r="E281" s="11"/>
    </row>
    <row r="282" spans="1:5" x14ac:dyDescent="0.2">
      <c r="A282" s="11"/>
      <c r="B282" s="13"/>
      <c r="C282" s="11"/>
      <c r="D282" s="11" t="s">
        <v>451</v>
      </c>
      <c r="E282" s="11"/>
    </row>
    <row r="283" spans="1:5" x14ac:dyDescent="0.2">
      <c r="A283" s="11"/>
      <c r="B283" s="13"/>
      <c r="C283" s="11"/>
      <c r="D283" s="11" t="s">
        <v>452</v>
      </c>
      <c r="E283" s="11"/>
    </row>
    <row r="284" spans="1:5" x14ac:dyDescent="0.2">
      <c r="A284" s="11"/>
      <c r="B284" s="13"/>
      <c r="C284" s="11"/>
      <c r="D284" s="11" t="s">
        <v>453</v>
      </c>
      <c r="E284" s="11"/>
    </row>
    <row r="285" spans="1:5" x14ac:dyDescent="0.2">
      <c r="A285" s="11"/>
      <c r="B285" s="13"/>
      <c r="C285" s="11"/>
      <c r="D285" s="11" t="s">
        <v>454</v>
      </c>
      <c r="E285" s="11"/>
    </row>
    <row r="286" spans="1:5" x14ac:dyDescent="0.2">
      <c r="A286" s="11"/>
      <c r="B286" s="13"/>
      <c r="C286" s="11"/>
      <c r="D286" s="11" t="s">
        <v>406</v>
      </c>
      <c r="E286" s="11"/>
    </row>
    <row r="287" spans="1:5" x14ac:dyDescent="0.2">
      <c r="A287" s="11"/>
      <c r="B287" s="13"/>
      <c r="C287" s="11"/>
      <c r="D287" s="11" t="s">
        <v>716</v>
      </c>
      <c r="E287" s="11"/>
    </row>
    <row r="288" spans="1:5" x14ac:dyDescent="0.2">
      <c r="A288" s="11"/>
      <c r="B288" s="13"/>
      <c r="C288" s="11"/>
      <c r="D288" s="11" t="s">
        <v>717</v>
      </c>
      <c r="E288" s="11"/>
    </row>
    <row r="289" spans="1:5" x14ac:dyDescent="0.2">
      <c r="A289" s="11"/>
      <c r="B289" s="13"/>
      <c r="C289" s="11"/>
      <c r="D289" s="11" t="s">
        <v>718</v>
      </c>
      <c r="E289" s="11"/>
    </row>
    <row r="290" spans="1:5" x14ac:dyDescent="0.2">
      <c r="A290" s="11"/>
      <c r="B290" s="13"/>
      <c r="C290" s="11"/>
      <c r="D290" s="11" t="s">
        <v>719</v>
      </c>
      <c r="E290" s="11"/>
    </row>
    <row r="291" spans="1:5" x14ac:dyDescent="0.2">
      <c r="A291" s="11"/>
      <c r="B291" s="13"/>
      <c r="C291" s="11"/>
      <c r="D291" s="11" t="s">
        <v>720</v>
      </c>
      <c r="E291" s="11"/>
    </row>
    <row r="292" spans="1:5" x14ac:dyDescent="0.2">
      <c r="A292" s="11"/>
      <c r="B292" s="13"/>
      <c r="C292" s="11"/>
      <c r="D292" s="11" t="s">
        <v>721</v>
      </c>
      <c r="E292" s="11"/>
    </row>
    <row r="293" spans="1:5" x14ac:dyDescent="0.2">
      <c r="A293" s="11"/>
      <c r="B293" s="13"/>
      <c r="C293" s="11"/>
      <c r="D293" s="11" t="s">
        <v>456</v>
      </c>
      <c r="E293" s="11"/>
    </row>
    <row r="294" spans="1:5" x14ac:dyDescent="0.2">
      <c r="A294" s="11"/>
      <c r="B294" s="13"/>
      <c r="C294" s="11"/>
      <c r="D294" s="11" t="s">
        <v>722</v>
      </c>
      <c r="E294" s="11"/>
    </row>
    <row r="295" spans="1:5" x14ac:dyDescent="0.2">
      <c r="A295" s="11"/>
      <c r="B295" s="13"/>
      <c r="C295" s="11"/>
      <c r="D295" s="11" t="s">
        <v>723</v>
      </c>
      <c r="E295" s="11"/>
    </row>
    <row r="296" spans="1:5" x14ac:dyDescent="0.2">
      <c r="A296" s="11"/>
      <c r="B296" s="13"/>
      <c r="C296" s="11"/>
      <c r="D296" s="11" t="s">
        <v>457</v>
      </c>
      <c r="E296" s="11"/>
    </row>
    <row r="297" spans="1:5" x14ac:dyDescent="0.2">
      <c r="A297" s="11"/>
      <c r="B297" s="13"/>
      <c r="C297" s="11"/>
      <c r="D297" s="11" t="s">
        <v>724</v>
      </c>
      <c r="E297" s="11"/>
    </row>
    <row r="298" spans="1:5" x14ac:dyDescent="0.2">
      <c r="A298" s="11"/>
      <c r="B298" s="13"/>
      <c r="C298" s="11"/>
      <c r="D298" s="11" t="s">
        <v>458</v>
      </c>
      <c r="E298" s="11"/>
    </row>
    <row r="299" spans="1:5" x14ac:dyDescent="0.2">
      <c r="A299" s="11"/>
      <c r="B299" s="13"/>
      <c r="C299" s="11"/>
      <c r="D299" s="11" t="s">
        <v>725</v>
      </c>
      <c r="E299" s="11"/>
    </row>
    <row r="300" spans="1:5" x14ac:dyDescent="0.2">
      <c r="A300" s="11"/>
      <c r="B300" s="13"/>
      <c r="C300" s="11"/>
      <c r="D300" s="11" t="s">
        <v>726</v>
      </c>
      <c r="E300" s="11"/>
    </row>
    <row r="301" spans="1:5" x14ac:dyDescent="0.2">
      <c r="A301" s="11"/>
      <c r="B301" s="13"/>
      <c r="C301" s="11"/>
      <c r="D301" s="11" t="s">
        <v>459</v>
      </c>
      <c r="E301" s="11"/>
    </row>
    <row r="302" spans="1:5" x14ac:dyDescent="0.2">
      <c r="A302" s="11"/>
      <c r="B302" s="13"/>
      <c r="C302" s="11"/>
      <c r="D302" s="11" t="s">
        <v>727</v>
      </c>
      <c r="E302" s="11"/>
    </row>
    <row r="303" spans="1:5" x14ac:dyDescent="0.2">
      <c r="A303" s="11"/>
      <c r="B303" s="13"/>
      <c r="C303" s="11"/>
      <c r="D303" s="11" t="s">
        <v>728</v>
      </c>
      <c r="E303" s="11"/>
    </row>
    <row r="304" spans="1:5" x14ac:dyDescent="0.2">
      <c r="A304" s="11"/>
      <c r="B304" s="13"/>
      <c r="C304" s="11"/>
      <c r="D304" s="11" t="s">
        <v>729</v>
      </c>
      <c r="E304" s="11"/>
    </row>
    <row r="305" spans="1:5" x14ac:dyDescent="0.2">
      <c r="A305" s="11"/>
      <c r="B305" s="13"/>
      <c r="C305" s="11"/>
      <c r="D305" s="11" t="s">
        <v>730</v>
      </c>
      <c r="E305" s="11"/>
    </row>
    <row r="306" spans="1:5" x14ac:dyDescent="0.2">
      <c r="A306" s="11"/>
      <c r="B306" s="13"/>
      <c r="C306" s="11"/>
      <c r="D306" s="11" t="s">
        <v>460</v>
      </c>
      <c r="E306" s="11"/>
    </row>
    <row r="307" spans="1:5" x14ac:dyDescent="0.2">
      <c r="A307" s="11"/>
      <c r="B307" s="13"/>
      <c r="C307" s="11"/>
      <c r="D307" s="11" t="s">
        <v>461</v>
      </c>
      <c r="E307" s="11"/>
    </row>
    <row r="308" spans="1:5" x14ac:dyDescent="0.2">
      <c r="A308" s="11"/>
      <c r="B308" s="13"/>
      <c r="C308" s="11"/>
      <c r="D308" s="11" t="s">
        <v>731</v>
      </c>
      <c r="E308" s="11"/>
    </row>
    <row r="309" spans="1:5" x14ac:dyDescent="0.2">
      <c r="A309" s="11"/>
      <c r="B309" s="13"/>
      <c r="C309" s="11"/>
      <c r="D309" s="11" t="s">
        <v>462</v>
      </c>
      <c r="E309" s="11"/>
    </row>
    <row r="310" spans="1:5" x14ac:dyDescent="0.2">
      <c r="A310" s="11"/>
      <c r="B310" s="13"/>
      <c r="C310" s="11"/>
      <c r="D310" s="11" t="s">
        <v>463</v>
      </c>
      <c r="E310" s="11"/>
    </row>
    <row r="311" spans="1:5" x14ac:dyDescent="0.2">
      <c r="A311" s="11"/>
      <c r="B311" s="13"/>
      <c r="C311" s="11"/>
      <c r="D311" s="11" t="s">
        <v>464</v>
      </c>
      <c r="E311" s="11"/>
    </row>
    <row r="312" spans="1:5" x14ac:dyDescent="0.2">
      <c r="A312" s="11"/>
      <c r="B312" s="13"/>
      <c r="C312" s="11"/>
      <c r="D312" s="11" t="s">
        <v>465</v>
      </c>
      <c r="E312" s="11"/>
    </row>
    <row r="313" spans="1:5" x14ac:dyDescent="0.2">
      <c r="A313" s="11"/>
      <c r="B313" s="13"/>
      <c r="C313" s="11"/>
      <c r="D313" s="11" t="s">
        <v>466</v>
      </c>
      <c r="E313" s="11"/>
    </row>
    <row r="314" spans="1:5" x14ac:dyDescent="0.2">
      <c r="A314" s="11"/>
      <c r="B314" s="13"/>
      <c r="C314" s="11"/>
      <c r="D314" s="11" t="s">
        <v>732</v>
      </c>
      <c r="E314" s="11"/>
    </row>
    <row r="315" spans="1:5" x14ac:dyDescent="0.2">
      <c r="A315" s="11"/>
      <c r="B315" s="13"/>
      <c r="C315" s="11"/>
      <c r="D315" s="11" t="s">
        <v>467</v>
      </c>
      <c r="E315" s="11"/>
    </row>
    <row r="316" spans="1:5" x14ac:dyDescent="0.2">
      <c r="A316" s="11"/>
      <c r="B316" s="13"/>
      <c r="C316" s="11"/>
      <c r="D316" s="11" t="s">
        <v>468</v>
      </c>
      <c r="E316" s="11"/>
    </row>
    <row r="317" spans="1:5" x14ac:dyDescent="0.2">
      <c r="A317" s="11"/>
      <c r="B317" s="13"/>
      <c r="C317" s="11"/>
      <c r="D317" s="11" t="s">
        <v>733</v>
      </c>
      <c r="E317" s="11"/>
    </row>
    <row r="318" spans="1:5" x14ac:dyDescent="0.2">
      <c r="A318" s="11"/>
      <c r="B318" s="13"/>
      <c r="C318" s="11"/>
      <c r="D318" s="11" t="s">
        <v>734</v>
      </c>
      <c r="E318" s="11"/>
    </row>
    <row r="319" spans="1:5" x14ac:dyDescent="0.2">
      <c r="A319" s="11"/>
      <c r="B319" s="13"/>
      <c r="C319" s="11"/>
      <c r="D319" s="11" t="s">
        <v>735</v>
      </c>
      <c r="E319" s="11"/>
    </row>
    <row r="320" spans="1:5" x14ac:dyDescent="0.2">
      <c r="A320" s="11"/>
      <c r="B320" s="13"/>
      <c r="C320" s="11"/>
      <c r="D320" s="11" t="s">
        <v>736</v>
      </c>
      <c r="E320" s="11"/>
    </row>
    <row r="321" spans="1:5" x14ac:dyDescent="0.2">
      <c r="A321" s="11"/>
      <c r="B321" s="13"/>
      <c r="C321" s="11"/>
      <c r="D321" s="11" t="s">
        <v>737</v>
      </c>
      <c r="E321" s="11"/>
    </row>
    <row r="322" spans="1:5" x14ac:dyDescent="0.2">
      <c r="A322" s="11"/>
      <c r="B322" s="13"/>
      <c r="C322" s="11"/>
      <c r="D322" s="11" t="s">
        <v>738</v>
      </c>
      <c r="E322" s="11"/>
    </row>
    <row r="323" spans="1:5" x14ac:dyDescent="0.2">
      <c r="A323" s="11"/>
      <c r="B323" s="13"/>
      <c r="C323" s="11"/>
      <c r="D323" s="11" t="s">
        <v>739</v>
      </c>
      <c r="E323" s="11"/>
    </row>
    <row r="324" spans="1:5" x14ac:dyDescent="0.2">
      <c r="A324" s="11"/>
      <c r="B324" s="13"/>
      <c r="C324" s="11"/>
      <c r="D324" s="11" t="s">
        <v>740</v>
      </c>
      <c r="E324" s="11"/>
    </row>
    <row r="325" spans="1:5" x14ac:dyDescent="0.2">
      <c r="A325" s="11"/>
      <c r="B325" s="13"/>
      <c r="C325" s="11"/>
      <c r="D325" s="11" t="s">
        <v>469</v>
      </c>
      <c r="E325" s="11"/>
    </row>
    <row r="326" spans="1:5" x14ac:dyDescent="0.2">
      <c r="A326" s="11"/>
      <c r="B326" s="13"/>
      <c r="C326" s="11"/>
      <c r="D326" s="11" t="s">
        <v>470</v>
      </c>
      <c r="E326" s="11"/>
    </row>
    <row r="327" spans="1:5" x14ac:dyDescent="0.2">
      <c r="A327" s="11"/>
      <c r="B327" s="13"/>
      <c r="C327" s="11"/>
      <c r="D327" s="11" t="s">
        <v>471</v>
      </c>
      <c r="E327" s="11"/>
    </row>
    <row r="328" spans="1:5" x14ac:dyDescent="0.2">
      <c r="A328" s="11"/>
      <c r="B328" s="13"/>
      <c r="C328" s="11"/>
      <c r="D328" s="11" t="s">
        <v>472</v>
      </c>
      <c r="E328" s="11"/>
    </row>
    <row r="329" spans="1:5" x14ac:dyDescent="0.2">
      <c r="A329" s="11"/>
      <c r="B329" s="13"/>
      <c r="C329" s="11"/>
      <c r="D329" s="11" t="s">
        <v>473</v>
      </c>
      <c r="E329" s="11"/>
    </row>
    <row r="330" spans="1:5" x14ac:dyDescent="0.2">
      <c r="A330" s="11"/>
      <c r="B330" s="13"/>
      <c r="C330" s="11"/>
      <c r="D330" s="11" t="s">
        <v>474</v>
      </c>
      <c r="E330" s="11"/>
    </row>
    <row r="331" spans="1:5" x14ac:dyDescent="0.2">
      <c r="A331" s="11"/>
      <c r="B331" s="13"/>
      <c r="C331" s="11"/>
      <c r="D331" s="11" t="s">
        <v>30</v>
      </c>
      <c r="E331" s="11"/>
    </row>
    <row r="332" spans="1:5" x14ac:dyDescent="0.2">
      <c r="A332" s="11"/>
      <c r="B332" s="13"/>
      <c r="C332" s="11"/>
      <c r="D332" s="11" t="s">
        <v>488</v>
      </c>
      <c r="E332" s="11"/>
    </row>
    <row r="333" spans="1:5" x14ac:dyDescent="0.2">
      <c r="A333" s="11"/>
      <c r="B333" s="13"/>
      <c r="C333" s="11"/>
      <c r="D333" s="11" t="s">
        <v>493</v>
      </c>
      <c r="E333" s="11"/>
    </row>
    <row r="334" spans="1:5" x14ac:dyDescent="0.2">
      <c r="A334" s="11"/>
      <c r="B334" s="13"/>
      <c r="C334" s="11"/>
      <c r="D334" s="11" t="s">
        <v>495</v>
      </c>
      <c r="E334" s="11"/>
    </row>
    <row r="335" spans="1:5" x14ac:dyDescent="0.2">
      <c r="A335" s="11"/>
      <c r="B335" s="13"/>
      <c r="C335" s="11"/>
      <c r="D335" s="11" t="s">
        <v>478</v>
      </c>
      <c r="E335" s="11"/>
    </row>
    <row r="336" spans="1:5" x14ac:dyDescent="0.2">
      <c r="A336" s="11"/>
      <c r="B336" s="13"/>
      <c r="C336" s="11"/>
      <c r="D336" s="11" t="s">
        <v>479</v>
      </c>
      <c r="E336" s="11"/>
    </row>
    <row r="337" spans="1:5" x14ac:dyDescent="0.2">
      <c r="A337" s="11"/>
      <c r="B337" s="13"/>
      <c r="C337" s="11"/>
      <c r="D337" s="11" t="s">
        <v>482</v>
      </c>
      <c r="E337" s="11"/>
    </row>
    <row r="338" spans="1:5" x14ac:dyDescent="0.2">
      <c r="A338" s="11"/>
      <c r="B338" s="13"/>
      <c r="C338" s="11"/>
      <c r="D338" s="11" t="s">
        <v>483</v>
      </c>
      <c r="E338" s="11"/>
    </row>
    <row r="339" spans="1:5" x14ac:dyDescent="0.2">
      <c r="A339" s="11"/>
      <c r="B339" s="13"/>
      <c r="C339" s="11"/>
      <c r="D339" s="11" t="s">
        <v>487</v>
      </c>
      <c r="E339" s="11"/>
    </row>
    <row r="340" spans="1:5" x14ac:dyDescent="0.2">
      <c r="A340" s="11"/>
      <c r="B340" s="13"/>
      <c r="C340" s="11"/>
      <c r="D340" s="11" t="s">
        <v>497</v>
      </c>
      <c r="E340" s="11"/>
    </row>
    <row r="341" spans="1:5" x14ac:dyDescent="0.2">
      <c r="A341" s="11"/>
      <c r="B341" s="13"/>
      <c r="C341" s="11"/>
      <c r="D341" s="11" t="s">
        <v>503</v>
      </c>
      <c r="E341" s="11"/>
    </row>
    <row r="342" spans="1:5" x14ac:dyDescent="0.2">
      <c r="A342" s="11"/>
      <c r="B342" s="13"/>
      <c r="C342" s="11"/>
      <c r="D342" s="11" t="s">
        <v>514</v>
      </c>
      <c r="E342" s="11"/>
    </row>
    <row r="343" spans="1:5" x14ac:dyDescent="0.2">
      <c r="A343" s="11"/>
      <c r="B343" s="13"/>
      <c r="C343" s="11"/>
      <c r="D343" s="11" t="s">
        <v>515</v>
      </c>
      <c r="E343" s="11"/>
    </row>
    <row r="344" spans="1:5" x14ac:dyDescent="0.2">
      <c r="A344" s="11"/>
      <c r="B344" s="13"/>
      <c r="C344" s="11"/>
      <c r="D344" s="11" t="s">
        <v>516</v>
      </c>
      <c r="E344" s="11"/>
    </row>
    <row r="345" spans="1:5" x14ac:dyDescent="0.2">
      <c r="A345" s="11"/>
      <c r="B345" s="13"/>
      <c r="C345" s="11"/>
      <c r="D345" s="11" t="s">
        <v>517</v>
      </c>
      <c r="E345" s="11"/>
    </row>
    <row r="346" spans="1:5" x14ac:dyDescent="0.2">
      <c r="A346" s="11"/>
      <c r="B346" s="13"/>
      <c r="C346" s="11"/>
      <c r="D346" s="11" t="s">
        <v>518</v>
      </c>
      <c r="E346" s="11"/>
    </row>
    <row r="347" spans="1:5" x14ac:dyDescent="0.2">
      <c r="A347" s="11"/>
      <c r="B347" s="13"/>
      <c r="C347" s="11"/>
      <c r="D347" s="11" t="s">
        <v>519</v>
      </c>
      <c r="E347" s="11"/>
    </row>
    <row r="348" spans="1:5" x14ac:dyDescent="0.2">
      <c r="A348" s="11"/>
      <c r="B348" s="13"/>
      <c r="C348" s="11"/>
      <c r="D348" s="11" t="s">
        <v>10</v>
      </c>
      <c r="E348" s="11"/>
    </row>
    <row r="349" spans="1:5" x14ac:dyDescent="0.2">
      <c r="A349" s="11"/>
      <c r="B349" s="13"/>
      <c r="C349" s="11"/>
      <c r="D349" s="11" t="s">
        <v>521</v>
      </c>
      <c r="E349" s="11"/>
    </row>
    <row r="350" spans="1:5" x14ac:dyDescent="0.2">
      <c r="A350" s="11"/>
      <c r="B350" s="13"/>
      <c r="C350" s="11"/>
      <c r="D350" s="11" t="s">
        <v>17</v>
      </c>
      <c r="E350" s="11"/>
    </row>
    <row r="351" spans="1:5" x14ac:dyDescent="0.2">
      <c r="A351" s="11"/>
      <c r="B351" s="13"/>
      <c r="C351" s="11"/>
      <c r="D351" s="11" t="s">
        <v>527</v>
      </c>
      <c r="E351" s="11"/>
    </row>
    <row r="352" spans="1:5" x14ac:dyDescent="0.2">
      <c r="A352" s="11"/>
      <c r="B352" s="13"/>
      <c r="C352" s="11"/>
      <c r="D352" s="11" t="s">
        <v>741</v>
      </c>
      <c r="E352" s="11"/>
    </row>
    <row r="353" spans="1:5" x14ac:dyDescent="0.2">
      <c r="A353" s="11"/>
      <c r="B353" s="13"/>
      <c r="C353" s="11"/>
      <c r="D353" s="11" t="s">
        <v>523</v>
      </c>
      <c r="E353" s="11"/>
    </row>
    <row r="354" spans="1:5" x14ac:dyDescent="0.2">
      <c r="A354" s="11"/>
      <c r="B354" s="13"/>
      <c r="C354" s="11"/>
      <c r="D354" s="11" t="s">
        <v>742</v>
      </c>
      <c r="E354" s="11"/>
    </row>
    <row r="355" spans="1:5" x14ac:dyDescent="0.2">
      <c r="A355" s="11"/>
      <c r="B355" s="13"/>
      <c r="C355" s="11"/>
      <c r="D355" s="11" t="s">
        <v>525</v>
      </c>
      <c r="E355" s="11"/>
    </row>
    <row r="356" spans="1:5" x14ac:dyDescent="0.2">
      <c r="A356" s="11"/>
      <c r="B356" s="13"/>
      <c r="C356" s="11"/>
      <c r="D356" s="11" t="s">
        <v>532</v>
      </c>
      <c r="E356" s="11"/>
    </row>
    <row r="357" spans="1:5" x14ac:dyDescent="0.2">
      <c r="A357" s="11"/>
      <c r="B357" s="13"/>
      <c r="C357" s="11"/>
      <c r="D357" s="11" t="s">
        <v>534</v>
      </c>
      <c r="E357" s="11"/>
    </row>
    <row r="358" spans="1:5" x14ac:dyDescent="0.2">
      <c r="A358" s="11"/>
      <c r="B358" s="13"/>
      <c r="C358" s="11"/>
      <c r="D358" s="11" t="s">
        <v>535</v>
      </c>
      <c r="E358" s="11"/>
    </row>
    <row r="359" spans="1:5" x14ac:dyDescent="0.2">
      <c r="A359" s="11"/>
      <c r="B359" s="13"/>
      <c r="C359" s="11"/>
      <c r="D359" s="11" t="s">
        <v>24</v>
      </c>
      <c r="E359" s="11"/>
    </row>
    <row r="360" spans="1:5" x14ac:dyDescent="0.2">
      <c r="A360" s="11"/>
      <c r="B360" s="13"/>
      <c r="C360" s="11"/>
      <c r="D360" s="11" t="s">
        <v>537</v>
      </c>
      <c r="E360" s="11"/>
    </row>
    <row r="361" spans="1:5" x14ac:dyDescent="0.2">
      <c r="A361" s="11"/>
      <c r="B361" s="13"/>
      <c r="C361" s="11"/>
      <c r="D361" s="11" t="s">
        <v>538</v>
      </c>
      <c r="E361" s="11"/>
    </row>
    <row r="362" spans="1:5" x14ac:dyDescent="0.2">
      <c r="A362" s="11"/>
      <c r="B362" s="13"/>
      <c r="C362" s="11"/>
      <c r="D362" s="11" t="s">
        <v>539</v>
      </c>
      <c r="E362" s="11"/>
    </row>
    <row r="363" spans="1:5" x14ac:dyDescent="0.2">
      <c r="A363" s="11"/>
      <c r="B363" s="13"/>
      <c r="C363" s="11"/>
      <c r="D363" s="11" t="s">
        <v>536</v>
      </c>
      <c r="E363" s="11"/>
    </row>
    <row r="364" spans="1:5" x14ac:dyDescent="0.2">
      <c r="A364" s="11"/>
      <c r="B364" s="13"/>
      <c r="C364" s="11"/>
      <c r="D364" s="11" t="s">
        <v>540</v>
      </c>
      <c r="E364" s="11"/>
    </row>
    <row r="365" spans="1:5" x14ac:dyDescent="0.2">
      <c r="A365" s="11"/>
      <c r="B365" s="13"/>
      <c r="C365" s="11"/>
      <c r="D365" s="11" t="s">
        <v>541</v>
      </c>
      <c r="E365" s="11"/>
    </row>
    <row r="366" spans="1:5" x14ac:dyDescent="0.2">
      <c r="A366" s="11"/>
      <c r="B366" s="13"/>
      <c r="C366" s="11"/>
      <c r="D366" s="11" t="s">
        <v>542</v>
      </c>
      <c r="E366" s="11"/>
    </row>
    <row r="367" spans="1:5" x14ac:dyDescent="0.2">
      <c r="A367" s="11"/>
      <c r="B367" s="13"/>
      <c r="C367" s="11"/>
      <c r="D367" s="11" t="s">
        <v>543</v>
      </c>
      <c r="E367" s="11"/>
    </row>
    <row r="368" spans="1:5" x14ac:dyDescent="0.2">
      <c r="A368" s="11"/>
      <c r="B368" s="13"/>
      <c r="C368" s="11"/>
      <c r="D368" s="11" t="s">
        <v>544</v>
      </c>
      <c r="E368" s="11"/>
    </row>
    <row r="369" spans="1:5" x14ac:dyDescent="0.2">
      <c r="A369" s="11"/>
      <c r="B369" s="13"/>
      <c r="C369" s="11"/>
      <c r="D369" s="11" t="s">
        <v>545</v>
      </c>
      <c r="E369" s="11"/>
    </row>
    <row r="370" spans="1:5" x14ac:dyDescent="0.2">
      <c r="A370" s="11"/>
      <c r="B370" s="13"/>
      <c r="C370" s="11"/>
      <c r="D370" s="11" t="s">
        <v>546</v>
      </c>
      <c r="E370" s="11"/>
    </row>
    <row r="371" spans="1:5" x14ac:dyDescent="0.2">
      <c r="A371" s="11"/>
      <c r="B371" s="13"/>
      <c r="C371" s="11"/>
      <c r="D371" s="11" t="s">
        <v>547</v>
      </c>
      <c r="E371" s="11"/>
    </row>
    <row r="372" spans="1:5" x14ac:dyDescent="0.2">
      <c r="A372" s="11"/>
      <c r="B372" s="13"/>
      <c r="C372" s="11"/>
      <c r="D372" s="11" t="s">
        <v>548</v>
      </c>
      <c r="E372" s="11"/>
    </row>
    <row r="373" spans="1:5" x14ac:dyDescent="0.2">
      <c r="A373" s="11"/>
      <c r="B373" s="13"/>
      <c r="C373" s="11"/>
      <c r="D373" s="11" t="s">
        <v>549</v>
      </c>
      <c r="E373" s="11"/>
    </row>
    <row r="374" spans="1:5" x14ac:dyDescent="0.2">
      <c r="A374" s="11"/>
      <c r="B374" s="13"/>
      <c r="C374" s="11"/>
      <c r="D374" s="11" t="s">
        <v>550</v>
      </c>
      <c r="E374" s="11"/>
    </row>
    <row r="375" spans="1:5" x14ac:dyDescent="0.2">
      <c r="A375" s="11"/>
      <c r="B375" s="13"/>
      <c r="C375" s="11"/>
      <c r="D375" s="11" t="s">
        <v>551</v>
      </c>
      <c r="E375" s="11"/>
    </row>
    <row r="376" spans="1:5" x14ac:dyDescent="0.2">
      <c r="A376" s="11"/>
      <c r="B376" s="13"/>
      <c r="C376" s="11"/>
      <c r="D376" s="11" t="s">
        <v>552</v>
      </c>
      <c r="E376" s="11"/>
    </row>
    <row r="377" spans="1:5" x14ac:dyDescent="0.2">
      <c r="A377" s="11"/>
      <c r="B377" s="13"/>
      <c r="C377" s="11"/>
      <c r="D377" s="11" t="s">
        <v>553</v>
      </c>
      <c r="E377" s="11"/>
    </row>
    <row r="378" spans="1:5" x14ac:dyDescent="0.2">
      <c r="A378" s="11"/>
      <c r="B378" s="13"/>
      <c r="C378" s="11"/>
      <c r="D378" s="11" t="s">
        <v>554</v>
      </c>
      <c r="E378" s="11"/>
    </row>
    <row r="379" spans="1:5" x14ac:dyDescent="0.2">
      <c r="A379" s="11"/>
      <c r="B379" s="13"/>
      <c r="C379" s="11"/>
      <c r="D379" s="11" t="s">
        <v>555</v>
      </c>
      <c r="E379" s="11"/>
    </row>
    <row r="380" spans="1:5" x14ac:dyDescent="0.2">
      <c r="A380" s="11"/>
      <c r="B380" s="13"/>
      <c r="C380" s="11"/>
      <c r="D380" s="11" t="s">
        <v>556</v>
      </c>
      <c r="E380" s="11"/>
    </row>
    <row r="381" spans="1:5" x14ac:dyDescent="0.2">
      <c r="A381" s="11"/>
      <c r="B381" s="13"/>
      <c r="C381" s="11"/>
      <c r="D381" s="11" t="s">
        <v>557</v>
      </c>
      <c r="E381" s="11"/>
    </row>
    <row r="382" spans="1:5" x14ac:dyDescent="0.2">
      <c r="A382" s="11"/>
      <c r="B382" s="13"/>
      <c r="C382" s="11"/>
      <c r="D382" s="11" t="s">
        <v>558</v>
      </c>
      <c r="E382" s="11"/>
    </row>
    <row r="383" spans="1:5" x14ac:dyDescent="0.2">
      <c r="A383" s="11"/>
      <c r="B383" s="13"/>
      <c r="C383" s="11"/>
      <c r="D383" s="11" t="s">
        <v>559</v>
      </c>
      <c r="E383" s="11"/>
    </row>
    <row r="384" spans="1:5" x14ac:dyDescent="0.2">
      <c r="A384" s="11"/>
      <c r="B384" s="13"/>
      <c r="C384" s="11"/>
      <c r="D384" s="11" t="s">
        <v>560</v>
      </c>
      <c r="E384" s="11"/>
    </row>
    <row r="385" spans="1:5" x14ac:dyDescent="0.2">
      <c r="A385" s="11"/>
      <c r="B385" s="13"/>
      <c r="C385" s="11"/>
      <c r="D385" s="11" t="s">
        <v>561</v>
      </c>
      <c r="E385" s="11"/>
    </row>
    <row r="386" spans="1:5" x14ac:dyDescent="0.2">
      <c r="A386" s="11"/>
      <c r="B386" s="13"/>
      <c r="C386" s="11"/>
      <c r="D386" s="11" t="s">
        <v>562</v>
      </c>
      <c r="E386" s="11"/>
    </row>
    <row r="387" spans="1:5" x14ac:dyDescent="0.2">
      <c r="A387" s="11"/>
      <c r="B387" s="13"/>
      <c r="C387" s="11"/>
      <c r="D387" s="11" t="s">
        <v>563</v>
      </c>
      <c r="E387" s="11"/>
    </row>
    <row r="388" spans="1:5" x14ac:dyDescent="0.2">
      <c r="A388" s="11"/>
      <c r="B388" s="13"/>
      <c r="C388" s="11"/>
      <c r="D388" s="11" t="s">
        <v>564</v>
      </c>
      <c r="E388" s="11"/>
    </row>
    <row r="389" spans="1:5" x14ac:dyDescent="0.2">
      <c r="A389" s="11"/>
      <c r="B389" s="13"/>
      <c r="C389" s="11"/>
      <c r="D389" s="11" t="s">
        <v>565</v>
      </c>
      <c r="E389" s="11"/>
    </row>
    <row r="390" spans="1:5" x14ac:dyDescent="0.2">
      <c r="A390" s="11"/>
      <c r="B390" s="13"/>
      <c r="C390" s="11"/>
      <c r="D390" s="11" t="s">
        <v>567</v>
      </c>
      <c r="E390" s="11"/>
    </row>
    <row r="391" spans="1:5" x14ac:dyDescent="0.2">
      <c r="A391" s="11"/>
      <c r="B391" s="13"/>
      <c r="C391" s="11"/>
      <c r="D391" s="11" t="s">
        <v>568</v>
      </c>
      <c r="E391" s="11"/>
    </row>
    <row r="392" spans="1:5" x14ac:dyDescent="0.2">
      <c r="A392" s="11"/>
      <c r="B392" s="13"/>
      <c r="C392" s="11"/>
      <c r="D392" s="11" t="s">
        <v>569</v>
      </c>
      <c r="E392" s="11"/>
    </row>
    <row r="393" spans="1:5" x14ac:dyDescent="0.2">
      <c r="A393" s="11"/>
      <c r="B393" s="13"/>
      <c r="C393" s="11"/>
      <c r="D393" s="11" t="s">
        <v>570</v>
      </c>
      <c r="E393" s="11"/>
    </row>
    <row r="394" spans="1:5" x14ac:dyDescent="0.2">
      <c r="A394" s="11"/>
      <c r="B394" s="13"/>
      <c r="C394" s="11"/>
      <c r="D394" s="11" t="s">
        <v>571</v>
      </c>
      <c r="E394" s="11"/>
    </row>
    <row r="395" spans="1:5" x14ac:dyDescent="0.2">
      <c r="A395" s="11"/>
      <c r="B395" s="13"/>
      <c r="C395" s="11"/>
      <c r="D395" s="11" t="s">
        <v>572</v>
      </c>
      <c r="E395" s="11"/>
    </row>
    <row r="396" spans="1:5" x14ac:dyDescent="0.2">
      <c r="A396" s="11"/>
      <c r="B396" s="13"/>
      <c r="C396" s="11"/>
      <c r="D396" s="11" t="s">
        <v>573</v>
      </c>
      <c r="E396" s="11"/>
    </row>
    <row r="397" spans="1:5" x14ac:dyDescent="0.2">
      <c r="A397" s="11"/>
      <c r="B397" s="13"/>
      <c r="C397" s="11"/>
      <c r="D397" s="11" t="s">
        <v>574</v>
      </c>
      <c r="E397" s="11"/>
    </row>
    <row r="398" spans="1:5" x14ac:dyDescent="0.2">
      <c r="A398" s="11"/>
      <c r="B398" s="13"/>
      <c r="C398" s="11"/>
      <c r="D398" s="11" t="s">
        <v>575</v>
      </c>
      <c r="E398" s="11"/>
    </row>
    <row r="399" spans="1:5" x14ac:dyDescent="0.2">
      <c r="A399" s="11"/>
      <c r="B399" s="13"/>
      <c r="C399" s="11"/>
      <c r="D399" s="11" t="s">
        <v>576</v>
      </c>
      <c r="E399" s="11"/>
    </row>
    <row r="400" spans="1:5" x14ac:dyDescent="0.2">
      <c r="A400" s="11"/>
      <c r="B400" s="13"/>
      <c r="C400" s="11"/>
      <c r="D400" s="11" t="s">
        <v>577</v>
      </c>
      <c r="E400" s="11"/>
    </row>
    <row r="401" spans="1:5" x14ac:dyDescent="0.2">
      <c r="A401" s="11"/>
      <c r="B401" s="13"/>
      <c r="C401" s="11"/>
      <c r="D401" s="11" t="s">
        <v>578</v>
      </c>
      <c r="E401" s="11"/>
    </row>
    <row r="402" spans="1:5" x14ac:dyDescent="0.2">
      <c r="A402" s="11"/>
      <c r="B402" s="13"/>
      <c r="C402" s="11"/>
      <c r="D402" s="11" t="s">
        <v>579</v>
      </c>
      <c r="E402" s="11"/>
    </row>
    <row r="403" spans="1:5" x14ac:dyDescent="0.2">
      <c r="A403" s="11"/>
      <c r="B403" s="13"/>
      <c r="C403" s="11"/>
      <c r="D403" s="11" t="s">
        <v>580</v>
      </c>
      <c r="E403" s="11"/>
    </row>
    <row r="404" spans="1:5" x14ac:dyDescent="0.2">
      <c r="A404" s="11"/>
      <c r="B404" s="13"/>
      <c r="C404" s="11"/>
      <c r="D404" s="11" t="s">
        <v>743</v>
      </c>
      <c r="E404" s="11"/>
    </row>
    <row r="405" spans="1:5" x14ac:dyDescent="0.2">
      <c r="A405" s="11"/>
      <c r="B405" s="13"/>
      <c r="C405" s="11"/>
      <c r="D405" s="11" t="s">
        <v>744</v>
      </c>
      <c r="E405" s="11"/>
    </row>
    <row r="406" spans="1:5" x14ac:dyDescent="0.2">
      <c r="A406" s="11"/>
      <c r="B406" s="13"/>
      <c r="C406" s="11"/>
      <c r="D406" s="11" t="s">
        <v>745</v>
      </c>
      <c r="E406" s="11"/>
    </row>
    <row r="407" spans="1:5" x14ac:dyDescent="0.2">
      <c r="A407" s="11"/>
      <c r="B407" s="13"/>
      <c r="C407" s="11"/>
      <c r="D407" s="11" t="s">
        <v>581</v>
      </c>
      <c r="E407" s="11"/>
    </row>
    <row r="408" spans="1:5" x14ac:dyDescent="0.2">
      <c r="A408" s="11"/>
      <c r="B408" s="13"/>
      <c r="C408" s="11"/>
      <c r="D408" s="11" t="s">
        <v>582</v>
      </c>
      <c r="E408" s="11"/>
    </row>
    <row r="409" spans="1:5" x14ac:dyDescent="0.2">
      <c r="A409" s="11"/>
      <c r="B409" s="13"/>
      <c r="C409" s="11"/>
      <c r="D409" s="11" t="s">
        <v>11</v>
      </c>
      <c r="E409" s="11"/>
    </row>
    <row r="410" spans="1:5" x14ac:dyDescent="0.2">
      <c r="A410" s="11"/>
      <c r="B410" s="13"/>
      <c r="C410" s="11"/>
      <c r="D410" s="11" t="s">
        <v>584</v>
      </c>
      <c r="E410" s="11"/>
    </row>
    <row r="411" spans="1:5" x14ac:dyDescent="0.2">
      <c r="A411" s="11"/>
      <c r="B411" s="13"/>
      <c r="C411" s="11"/>
      <c r="D411" s="11" t="s">
        <v>589</v>
      </c>
      <c r="E411" s="11"/>
    </row>
    <row r="412" spans="1:5" x14ac:dyDescent="0.2">
      <c r="A412" s="11"/>
      <c r="B412" s="13"/>
      <c r="C412" s="11"/>
      <c r="D412" s="11" t="s">
        <v>590</v>
      </c>
      <c r="E412" s="11"/>
    </row>
    <row r="413" spans="1:5" x14ac:dyDescent="0.2">
      <c r="A413" s="11"/>
      <c r="B413" s="13"/>
      <c r="C413" s="11"/>
      <c r="D413" s="11" t="s">
        <v>585</v>
      </c>
      <c r="E413" s="11"/>
    </row>
    <row r="414" spans="1:5" x14ac:dyDescent="0.2">
      <c r="A414" s="11"/>
      <c r="B414" s="13"/>
      <c r="C414" s="11"/>
      <c r="D414" s="11" t="s">
        <v>587</v>
      </c>
      <c r="E414" s="11"/>
    </row>
    <row r="415" spans="1:5" x14ac:dyDescent="0.2">
      <c r="A415" s="11"/>
      <c r="B415" s="13"/>
      <c r="C415" s="11"/>
      <c r="D415" s="11" t="s">
        <v>591</v>
      </c>
      <c r="E415" s="11"/>
    </row>
    <row r="416" spans="1:5" x14ac:dyDescent="0.2">
      <c r="A416" s="11"/>
      <c r="B416" s="13"/>
      <c r="C416" s="11"/>
      <c r="D416" s="11" t="s">
        <v>592</v>
      </c>
      <c r="E416" s="11"/>
    </row>
    <row r="417" spans="1:5" x14ac:dyDescent="0.2">
      <c r="A417" s="11"/>
      <c r="B417" s="13"/>
      <c r="C417" s="11"/>
      <c r="D417" s="11" t="s">
        <v>18</v>
      </c>
      <c r="E417" s="11"/>
    </row>
    <row r="418" spans="1:5" x14ac:dyDescent="0.2">
      <c r="A418" s="11"/>
      <c r="B418" s="13"/>
      <c r="C418" s="11"/>
      <c r="D418" s="11" t="s">
        <v>746</v>
      </c>
      <c r="E418" s="11"/>
    </row>
    <row r="419" spans="1:5" x14ac:dyDescent="0.2">
      <c r="A419" s="11"/>
      <c r="B419" s="13"/>
      <c r="C419" s="11"/>
      <c r="D419" s="11" t="s">
        <v>598</v>
      </c>
      <c r="E419" s="11"/>
    </row>
    <row r="420" spans="1:5" x14ac:dyDescent="0.2">
      <c r="A420" s="11"/>
      <c r="B420" s="13"/>
      <c r="C420" s="11"/>
      <c r="D420" s="11" t="s">
        <v>602</v>
      </c>
      <c r="E420" s="11"/>
    </row>
    <row r="421" spans="1:5" x14ac:dyDescent="0.2">
      <c r="A421" s="11"/>
      <c r="B421" s="13"/>
      <c r="C421" s="11"/>
      <c r="D421" s="11" t="s">
        <v>25</v>
      </c>
      <c r="E421" s="11"/>
    </row>
    <row r="422" spans="1:5" x14ac:dyDescent="0.2">
      <c r="A422" s="11"/>
      <c r="B422" s="13"/>
      <c r="C422" s="11"/>
      <c r="D422" s="11" t="s">
        <v>604</v>
      </c>
      <c r="E422" s="11"/>
    </row>
    <row r="423" spans="1:5" x14ac:dyDescent="0.2">
      <c r="A423" s="11"/>
      <c r="B423" s="13"/>
      <c r="C423" s="11"/>
      <c r="D423" s="11" t="s">
        <v>605</v>
      </c>
      <c r="E423" s="11"/>
    </row>
    <row r="424" spans="1:5" x14ac:dyDescent="0.2">
      <c r="A424" s="11"/>
      <c r="B424" s="13"/>
      <c r="C424" s="11"/>
      <c r="D424" s="11" t="s">
        <v>606</v>
      </c>
      <c r="E424" s="11"/>
    </row>
    <row r="425" spans="1:5" x14ac:dyDescent="0.2">
      <c r="A425" s="11"/>
      <c r="B425" s="13"/>
      <c r="C425" s="11"/>
      <c r="D425" s="11" t="s">
        <v>603</v>
      </c>
      <c r="E425" s="11"/>
    </row>
    <row r="426" spans="1:5" x14ac:dyDescent="0.2">
      <c r="A426" s="11"/>
      <c r="B426" s="13"/>
      <c r="C426" s="11"/>
      <c r="D426" s="11" t="s">
        <v>607</v>
      </c>
      <c r="E426" s="11"/>
    </row>
    <row r="427" spans="1:5" x14ac:dyDescent="0.2">
      <c r="A427" s="11"/>
      <c r="B427" s="13"/>
      <c r="C427" s="11"/>
      <c r="D427" s="11" t="s">
        <v>32</v>
      </c>
      <c r="E427" s="11"/>
    </row>
    <row r="428" spans="1:5" x14ac:dyDescent="0.2">
      <c r="A428" s="11"/>
      <c r="B428" s="13"/>
      <c r="C428" s="11"/>
      <c r="D428" s="11" t="s">
        <v>610</v>
      </c>
      <c r="E428" s="11"/>
    </row>
    <row r="429" spans="1:5" x14ac:dyDescent="0.2">
      <c r="A429" s="11"/>
      <c r="B429" s="13"/>
      <c r="C429" s="11"/>
      <c r="D429" s="11" t="s">
        <v>611</v>
      </c>
      <c r="E429" s="11"/>
    </row>
    <row r="430" spans="1:5" x14ac:dyDescent="0.2">
      <c r="A430" s="11"/>
      <c r="B430" s="13"/>
      <c r="C430" s="11"/>
      <c r="D430" s="11" t="s">
        <v>609</v>
      </c>
      <c r="E430" s="11"/>
    </row>
    <row r="431" spans="1:5" x14ac:dyDescent="0.2">
      <c r="A431" s="11"/>
      <c r="B431" s="13"/>
      <c r="C431" s="11"/>
      <c r="D431" s="11" t="s">
        <v>612</v>
      </c>
      <c r="E431" s="11"/>
    </row>
    <row r="432" spans="1:5" x14ac:dyDescent="0.2">
      <c r="A432" s="11"/>
      <c r="B432" s="13"/>
      <c r="C432" s="11"/>
      <c r="D432" s="11" t="s">
        <v>608</v>
      </c>
      <c r="E432" s="11"/>
    </row>
    <row r="433" spans="1:5" x14ac:dyDescent="0.2">
      <c r="A433" s="11"/>
      <c r="B433" s="13"/>
      <c r="C433" s="11"/>
      <c r="D433" s="11" t="s">
        <v>613</v>
      </c>
      <c r="E433" s="11"/>
    </row>
    <row r="434" spans="1:5" x14ac:dyDescent="0.2">
      <c r="A434" s="11"/>
      <c r="B434" s="13"/>
      <c r="C434" s="11"/>
      <c r="D434" s="11" t="s">
        <v>614</v>
      </c>
      <c r="E434" s="11"/>
    </row>
    <row r="435" spans="1:5" x14ac:dyDescent="0.2">
      <c r="A435" s="11"/>
      <c r="B435" s="13"/>
      <c r="C435" s="11"/>
      <c r="D435" s="11" t="s">
        <v>615</v>
      </c>
      <c r="E435" s="11"/>
    </row>
    <row r="436" spans="1:5" x14ac:dyDescent="0.2">
      <c r="A436" s="11"/>
      <c r="B436" s="13"/>
      <c r="C436" s="11"/>
      <c r="D436" s="11" t="s">
        <v>616</v>
      </c>
      <c r="E436" s="11"/>
    </row>
    <row r="437" spans="1:5" x14ac:dyDescent="0.2">
      <c r="A437" s="11"/>
      <c r="B437" s="13"/>
      <c r="C437" s="11"/>
      <c r="D437" s="11" t="s">
        <v>617</v>
      </c>
      <c r="E437" s="11"/>
    </row>
    <row r="438" spans="1:5" x14ac:dyDescent="0.2">
      <c r="A438" s="11"/>
      <c r="B438" s="13"/>
      <c r="C438" s="11"/>
      <c r="D438" s="11" t="s">
        <v>618</v>
      </c>
      <c r="E438" s="11"/>
    </row>
    <row r="439" spans="1:5" x14ac:dyDescent="0.2">
      <c r="A439" s="11"/>
      <c r="B439" s="13"/>
      <c r="C439" s="11"/>
      <c r="D439" s="11" t="s">
        <v>619</v>
      </c>
      <c r="E439" s="11"/>
    </row>
    <row r="440" spans="1:5" x14ac:dyDescent="0.2">
      <c r="A440" s="11"/>
      <c r="B440" s="13"/>
      <c r="C440" s="11"/>
      <c r="D440" s="11" t="s">
        <v>620</v>
      </c>
      <c r="E440" s="11"/>
    </row>
    <row r="441" spans="1:5" x14ac:dyDescent="0.2">
      <c r="A441" s="11"/>
      <c r="B441" s="13"/>
      <c r="C441" s="11"/>
      <c r="D441" s="11" t="s">
        <v>622</v>
      </c>
      <c r="E441" s="11"/>
    </row>
    <row r="442" spans="1:5" x14ac:dyDescent="0.2">
      <c r="A442" s="11"/>
      <c r="B442" s="13"/>
      <c r="C442" s="11"/>
      <c r="D442" s="11" t="s">
        <v>623</v>
      </c>
      <c r="E442" s="11"/>
    </row>
    <row r="443" spans="1:5" x14ac:dyDescent="0.2">
      <c r="A443" s="11"/>
      <c r="B443" s="13"/>
      <c r="C443" s="11"/>
      <c r="D443" s="11" t="s">
        <v>624</v>
      </c>
      <c r="E443" s="11"/>
    </row>
    <row r="444" spans="1:5" x14ac:dyDescent="0.2">
      <c r="A444" s="11"/>
      <c r="B444" s="13"/>
      <c r="C444" s="11"/>
      <c r="D444" s="11" t="s">
        <v>625</v>
      </c>
      <c r="E444" s="11"/>
    </row>
    <row r="445" spans="1:5" x14ac:dyDescent="0.2">
      <c r="A445" s="11"/>
      <c r="B445" s="13"/>
      <c r="C445" s="11"/>
      <c r="D445" s="11" t="s">
        <v>626</v>
      </c>
      <c r="E445" s="11"/>
    </row>
    <row r="446" spans="1:5" x14ac:dyDescent="0.2">
      <c r="A446" s="11"/>
      <c r="B446" s="13"/>
      <c r="C446" s="11"/>
      <c r="D446" s="11" t="s">
        <v>627</v>
      </c>
      <c r="E446" s="11"/>
    </row>
    <row r="447" spans="1:5" x14ac:dyDescent="0.2">
      <c r="A447" s="11"/>
      <c r="B447" s="13"/>
      <c r="C447" s="11"/>
      <c r="D447" s="11" t="s">
        <v>629</v>
      </c>
      <c r="E447" s="11"/>
    </row>
    <row r="448" spans="1:5" x14ac:dyDescent="0.2">
      <c r="A448" s="11"/>
      <c r="B448" s="13"/>
      <c r="C448" s="11"/>
      <c r="D448" s="11" t="s">
        <v>747</v>
      </c>
      <c r="E448" s="11"/>
    </row>
    <row r="449" spans="1:5" x14ac:dyDescent="0.2">
      <c r="A449" s="11"/>
      <c r="B449" s="13"/>
      <c r="C449" s="11"/>
      <c r="D449" s="11" t="s">
        <v>630</v>
      </c>
      <c r="E449" s="11"/>
    </row>
    <row r="450" spans="1:5" x14ac:dyDescent="0.2">
      <c r="A450" s="11"/>
      <c r="B450" s="13"/>
      <c r="C450" s="11"/>
      <c r="D450" s="11" t="s">
        <v>748</v>
      </c>
      <c r="E450" s="11"/>
    </row>
    <row r="451" spans="1:5" x14ac:dyDescent="0.2">
      <c r="A451" s="11"/>
      <c r="B451" s="13"/>
      <c r="C451" s="11"/>
      <c r="D451" s="11" t="s">
        <v>631</v>
      </c>
      <c r="E451" s="11"/>
    </row>
    <row r="452" spans="1:5" x14ac:dyDescent="0.2">
      <c r="A452" s="11"/>
      <c r="B452" s="13"/>
      <c r="C452" s="11"/>
      <c r="D452" s="11" t="s">
        <v>632</v>
      </c>
      <c r="E452" s="11"/>
    </row>
    <row r="453" spans="1:5" x14ac:dyDescent="0.2">
      <c r="A453" s="11"/>
      <c r="B453" s="13"/>
      <c r="C453" s="11"/>
      <c r="D453" s="11" t="s">
        <v>633</v>
      </c>
      <c r="E453" s="11"/>
    </row>
    <row r="454" spans="1:5" x14ac:dyDescent="0.2">
      <c r="A454" s="11"/>
      <c r="B454" s="13"/>
      <c r="C454" s="11"/>
      <c r="D454" s="11" t="s">
        <v>749</v>
      </c>
      <c r="E454" s="11"/>
    </row>
    <row r="455" spans="1:5" x14ac:dyDescent="0.2">
      <c r="A455" s="11"/>
      <c r="B455" s="13"/>
      <c r="C455" s="11"/>
      <c r="D455" s="11" t="s">
        <v>19</v>
      </c>
      <c r="E455" s="11"/>
    </row>
    <row r="456" spans="1:5" x14ac:dyDescent="0.2">
      <c r="A456" s="11"/>
      <c r="B456" s="13"/>
      <c r="C456" s="11"/>
      <c r="D456" s="11" t="s">
        <v>634</v>
      </c>
      <c r="E456" s="11"/>
    </row>
    <row r="457" spans="1:5" x14ac:dyDescent="0.2">
      <c r="A457" s="11"/>
      <c r="B457" s="13"/>
      <c r="C457" s="11"/>
      <c r="D457" s="11" t="s">
        <v>635</v>
      </c>
      <c r="E457" s="11"/>
    </row>
    <row r="458" spans="1:5" x14ac:dyDescent="0.2">
      <c r="A458" s="11"/>
      <c r="B458" s="13"/>
      <c r="C458" s="11"/>
      <c r="D458" s="11" t="s">
        <v>639</v>
      </c>
      <c r="E458" s="11"/>
    </row>
    <row r="459" spans="1:5" x14ac:dyDescent="0.2">
      <c r="A459" s="11"/>
      <c r="B459" s="13"/>
      <c r="C459" s="11"/>
      <c r="D459" s="11" t="s">
        <v>640</v>
      </c>
      <c r="E459" s="11"/>
    </row>
    <row r="460" spans="1:5" x14ac:dyDescent="0.2">
      <c r="A460" s="11"/>
      <c r="B460" s="13"/>
      <c r="C460" s="11"/>
      <c r="D460" s="11" t="s">
        <v>641</v>
      </c>
      <c r="E460" s="11"/>
    </row>
    <row r="461" spans="1:5" x14ac:dyDescent="0.2">
      <c r="A461" s="11"/>
      <c r="B461" s="13"/>
      <c r="C461" s="11"/>
      <c r="D461" s="11" t="s">
        <v>26</v>
      </c>
      <c r="E461" s="11"/>
    </row>
    <row r="462" spans="1:5" x14ac:dyDescent="0.2">
      <c r="A462" s="11"/>
      <c r="B462" s="13"/>
      <c r="C462" s="11"/>
      <c r="D462" s="11" t="s">
        <v>643</v>
      </c>
      <c r="E462" s="11"/>
    </row>
    <row r="463" spans="1:5" x14ac:dyDescent="0.2">
      <c r="A463" s="11"/>
      <c r="B463" s="13"/>
      <c r="C463" s="11"/>
      <c r="D463" s="11" t="s">
        <v>645</v>
      </c>
      <c r="E463" s="11"/>
    </row>
    <row r="464" spans="1:5" x14ac:dyDescent="0.2">
      <c r="A464" s="11"/>
      <c r="B464" s="13"/>
      <c r="C464" s="11"/>
      <c r="D464" s="11" t="s">
        <v>647</v>
      </c>
      <c r="E464" s="11"/>
    </row>
    <row r="465" spans="1:5" x14ac:dyDescent="0.2">
      <c r="A465" s="11"/>
      <c r="B465" s="13"/>
      <c r="C465" s="11"/>
      <c r="D465" s="11" t="s">
        <v>650</v>
      </c>
      <c r="E465" s="11"/>
    </row>
    <row r="466" spans="1:5" x14ac:dyDescent="0.2">
      <c r="A466" s="11"/>
      <c r="B466" s="13"/>
      <c r="C466" s="11"/>
      <c r="D466" s="11" t="s">
        <v>651</v>
      </c>
      <c r="E466" s="11"/>
    </row>
    <row r="467" spans="1:5" x14ac:dyDescent="0.2">
      <c r="A467" s="11"/>
      <c r="B467" s="13"/>
      <c r="C467" s="11"/>
      <c r="D467" s="11" t="s">
        <v>652</v>
      </c>
      <c r="E467" s="11"/>
    </row>
    <row r="468" spans="1:5" x14ac:dyDescent="0.2">
      <c r="A468" s="11"/>
      <c r="B468" s="13"/>
      <c r="C468" s="11"/>
      <c r="D468" s="11" t="s">
        <v>653</v>
      </c>
      <c r="E468" s="11"/>
    </row>
    <row r="469" spans="1:5" x14ac:dyDescent="0.2">
      <c r="A469" s="11"/>
      <c r="B469" s="13"/>
      <c r="C469" s="11"/>
      <c r="D469" s="11" t="s">
        <v>654</v>
      </c>
      <c r="E469" s="11"/>
    </row>
    <row r="470" spans="1:5" x14ac:dyDescent="0.2">
      <c r="A470" s="11"/>
      <c r="B470" s="13"/>
      <c r="C470" s="11"/>
      <c r="D470" s="11" t="s">
        <v>655</v>
      </c>
      <c r="E470" s="11"/>
    </row>
    <row r="471" spans="1:5" x14ac:dyDescent="0.2">
      <c r="A471" s="11"/>
      <c r="B471" s="13"/>
      <c r="C471" s="11"/>
      <c r="D471" s="11" t="s">
        <v>656</v>
      </c>
      <c r="E471" s="11"/>
    </row>
    <row r="472" spans="1:5" x14ac:dyDescent="0.2">
      <c r="A472" s="11"/>
      <c r="B472" s="13"/>
      <c r="C472" s="11"/>
      <c r="D472" s="11" t="s">
        <v>657</v>
      </c>
      <c r="E472" s="11"/>
    </row>
    <row r="473" spans="1:5" x14ac:dyDescent="0.2">
      <c r="A473" s="11"/>
      <c r="B473" s="13"/>
      <c r="C473" s="11"/>
      <c r="D473" s="11" t="s">
        <v>658</v>
      </c>
      <c r="E473" s="11"/>
    </row>
    <row r="474" spans="1:5" x14ac:dyDescent="0.2">
      <c r="A474" s="11"/>
      <c r="B474" s="13"/>
      <c r="C474" s="11"/>
      <c r="D474" s="11" t="s">
        <v>659</v>
      </c>
      <c r="E474" s="11"/>
    </row>
    <row r="475" spans="1:5" x14ac:dyDescent="0.2">
      <c r="A475" s="11"/>
      <c r="B475" s="13"/>
      <c r="C475" s="11"/>
      <c r="D475" s="11" t="s">
        <v>660</v>
      </c>
      <c r="E475" s="11"/>
    </row>
    <row r="476" spans="1:5" x14ac:dyDescent="0.2">
      <c r="A476" s="11"/>
      <c r="B476" s="13"/>
      <c r="C476" s="11"/>
      <c r="D476" s="11" t="s">
        <v>661</v>
      </c>
      <c r="E476" s="11"/>
    </row>
    <row r="477" spans="1:5" x14ac:dyDescent="0.2">
      <c r="A477" s="11"/>
      <c r="B477" s="13"/>
      <c r="C477" s="11"/>
      <c r="D477" s="11" t="s">
        <v>662</v>
      </c>
      <c r="E477" s="11"/>
    </row>
    <row r="478" spans="1:5" x14ac:dyDescent="0.2">
      <c r="A478" s="11"/>
      <c r="B478" s="13"/>
      <c r="C478" s="11"/>
      <c r="D478" s="11" t="s">
        <v>663</v>
      </c>
      <c r="E478" s="11"/>
    </row>
    <row r="479" spans="1:5" x14ac:dyDescent="0.2">
      <c r="A479" s="11"/>
      <c r="B479" s="13"/>
      <c r="C479" s="11"/>
      <c r="D479" s="11" t="s">
        <v>664</v>
      </c>
      <c r="E479" s="11"/>
    </row>
    <row r="480" spans="1:5" x14ac:dyDescent="0.2">
      <c r="A480" s="11"/>
      <c r="B480" s="13"/>
      <c r="C480" s="11"/>
      <c r="D480" s="11" t="s">
        <v>665</v>
      </c>
      <c r="E480" s="11"/>
    </row>
    <row r="481" spans="1:5" x14ac:dyDescent="0.2">
      <c r="A481" s="11"/>
      <c r="B481" s="13"/>
      <c r="C481" s="11"/>
      <c r="D481" s="11" t="s">
        <v>666</v>
      </c>
      <c r="E481" s="11"/>
    </row>
    <row r="482" spans="1:5" x14ac:dyDescent="0.2">
      <c r="A482" s="11"/>
      <c r="B482" s="13"/>
      <c r="C482" s="11"/>
      <c r="D482" s="11" t="s">
        <v>667</v>
      </c>
      <c r="E482" s="11"/>
    </row>
    <row r="483" spans="1:5" x14ac:dyDescent="0.2">
      <c r="A483" s="11"/>
      <c r="B483" s="13"/>
      <c r="C483" s="11"/>
      <c r="D483" s="11" t="s">
        <v>668</v>
      </c>
      <c r="E483" s="11"/>
    </row>
    <row r="484" spans="1:5" x14ac:dyDescent="0.2">
      <c r="A484" s="11"/>
      <c r="B484" s="13"/>
      <c r="C484" s="11"/>
      <c r="D484" s="11" t="s">
        <v>669</v>
      </c>
      <c r="E484" s="11"/>
    </row>
    <row r="485" spans="1:5" x14ac:dyDescent="0.2">
      <c r="A485" s="11"/>
      <c r="B485" s="13"/>
      <c r="C485" s="11"/>
      <c r="D485" s="11" t="s">
        <v>33</v>
      </c>
      <c r="E485" s="11"/>
    </row>
    <row r="486" spans="1:5" x14ac:dyDescent="0.2">
      <c r="A486" s="11"/>
      <c r="B486" s="13"/>
      <c r="C486" s="11"/>
      <c r="D486" s="11" t="s">
        <v>675</v>
      </c>
      <c r="E486" s="11"/>
    </row>
    <row r="487" spans="1:5" x14ac:dyDescent="0.2">
      <c r="A487" s="11"/>
      <c r="B487" s="13"/>
      <c r="C487" s="11"/>
      <c r="D487" s="11" t="s">
        <v>676</v>
      </c>
      <c r="E487" s="11"/>
    </row>
    <row r="488" spans="1:5" x14ac:dyDescent="0.2">
      <c r="A488" s="11"/>
      <c r="B488" s="13"/>
      <c r="C488" s="11"/>
      <c r="D488" s="11" t="s">
        <v>677</v>
      </c>
      <c r="E488" s="11"/>
    </row>
    <row r="489" spans="1:5" x14ac:dyDescent="0.2">
      <c r="A489" s="11"/>
      <c r="B489" s="13"/>
      <c r="C489" s="11"/>
      <c r="D489" s="11" t="s">
        <v>670</v>
      </c>
      <c r="E489" s="11"/>
    </row>
    <row r="490" spans="1:5" x14ac:dyDescent="0.2">
      <c r="A490" s="11"/>
      <c r="B490" s="13"/>
      <c r="C490" s="11"/>
      <c r="D490" s="11" t="s">
        <v>672</v>
      </c>
      <c r="E490" s="11"/>
    </row>
    <row r="491" spans="1:5" x14ac:dyDescent="0.2">
      <c r="A491" s="11"/>
      <c r="B491" s="13"/>
      <c r="C491" s="11"/>
      <c r="D491" s="11" t="s">
        <v>678</v>
      </c>
      <c r="E491" s="11"/>
    </row>
    <row r="492" spans="1:5" x14ac:dyDescent="0.2">
      <c r="A492" s="11"/>
      <c r="B492" s="13"/>
      <c r="C492" s="11"/>
      <c r="D492" s="11" t="s">
        <v>679</v>
      </c>
      <c r="E492" s="11"/>
    </row>
    <row r="493" spans="1:5" x14ac:dyDescent="0.2">
      <c r="A493" s="11"/>
      <c r="B493" s="13"/>
      <c r="C493" s="11"/>
      <c r="D493" s="11" t="s">
        <v>680</v>
      </c>
      <c r="E493" s="11"/>
    </row>
    <row r="494" spans="1:5" x14ac:dyDescent="0.2">
      <c r="A494" s="11"/>
      <c r="B494" s="13"/>
      <c r="C494" s="11"/>
      <c r="D494" s="11" t="s">
        <v>681</v>
      </c>
      <c r="E494" s="11"/>
    </row>
    <row r="495" spans="1:5" x14ac:dyDescent="0.2">
      <c r="A495" s="11"/>
      <c r="B495" s="13"/>
      <c r="C495" s="11"/>
      <c r="D495" s="11" t="s">
        <v>682</v>
      </c>
      <c r="E495" s="11"/>
    </row>
    <row r="496" spans="1:5" x14ac:dyDescent="0.2">
      <c r="A496" s="11"/>
      <c r="B496" s="13"/>
      <c r="C496" s="11"/>
      <c r="D496" s="11" t="s">
        <v>683</v>
      </c>
      <c r="E496" s="11"/>
    </row>
    <row r="497" spans="1:5" x14ac:dyDescent="0.2">
      <c r="A497" s="11"/>
      <c r="B497" s="13"/>
      <c r="C497" s="11"/>
      <c r="D497" s="11" t="s">
        <v>684</v>
      </c>
      <c r="E497" s="11"/>
    </row>
    <row r="498" spans="1:5" x14ac:dyDescent="0.2">
      <c r="A498" s="11"/>
      <c r="B498" s="13"/>
      <c r="C498" s="11"/>
      <c r="D498" s="11" t="s">
        <v>685</v>
      </c>
      <c r="E498" s="11"/>
    </row>
    <row r="499" spans="1:5" x14ac:dyDescent="0.2">
      <c r="A499" s="11"/>
      <c r="B499" s="13"/>
      <c r="C499" s="11"/>
      <c r="D499" s="11" t="s">
        <v>686</v>
      </c>
      <c r="E499" s="11"/>
    </row>
    <row r="500" spans="1:5" x14ac:dyDescent="0.2">
      <c r="A500" s="11"/>
      <c r="B500" s="13"/>
      <c r="C500" s="11"/>
      <c r="D500" s="11" t="s">
        <v>687</v>
      </c>
      <c r="E500" s="11"/>
    </row>
    <row r="501" spans="1:5" x14ac:dyDescent="0.2">
      <c r="A501" s="11"/>
      <c r="B501" s="13"/>
      <c r="C501" s="11"/>
      <c r="D501" s="11" t="s">
        <v>688</v>
      </c>
      <c r="E501" s="11"/>
    </row>
    <row r="502" spans="1:5" x14ac:dyDescent="0.2">
      <c r="A502" s="11"/>
      <c r="B502" s="13"/>
      <c r="C502" s="11"/>
      <c r="D502" s="11" t="s">
        <v>689</v>
      </c>
      <c r="E502" s="11"/>
    </row>
    <row r="503" spans="1:5" x14ac:dyDescent="0.2">
      <c r="A503" s="11"/>
      <c r="B503" s="13"/>
      <c r="C503" s="11"/>
      <c r="E503" s="11"/>
    </row>
    <row r="504" spans="1:5" x14ac:dyDescent="0.2">
      <c r="A504" s="11"/>
      <c r="B504" s="13"/>
      <c r="C504" s="11"/>
      <c r="E504" s="11"/>
    </row>
    <row r="505" spans="1:5" x14ac:dyDescent="0.2">
      <c r="A505" s="11"/>
      <c r="B505" s="13"/>
      <c r="C505" s="11"/>
      <c r="E505" s="11"/>
    </row>
    <row r="506" spans="1:5" x14ac:dyDescent="0.2">
      <c r="A506" s="11"/>
      <c r="B506" s="13"/>
      <c r="C506" s="11"/>
      <c r="E506" s="11"/>
    </row>
    <row r="507" spans="1:5" x14ac:dyDescent="0.2">
      <c r="A507" s="11"/>
      <c r="B507" s="13"/>
      <c r="C507" s="11"/>
      <c r="E507" s="11"/>
    </row>
    <row r="508" spans="1:5" x14ac:dyDescent="0.2">
      <c r="A508" s="11"/>
      <c r="B508" s="13"/>
      <c r="C508" s="11"/>
      <c r="E508" s="11"/>
    </row>
    <row r="509" spans="1:5" x14ac:dyDescent="0.2">
      <c r="A509" s="11"/>
      <c r="B509" s="13"/>
      <c r="C509" s="11"/>
      <c r="E509" s="11"/>
    </row>
    <row r="510" spans="1:5" x14ac:dyDescent="0.2">
      <c r="A510" s="11"/>
      <c r="B510" s="13"/>
      <c r="C510" s="11"/>
      <c r="E510" s="11"/>
    </row>
    <row r="511" spans="1:5" x14ac:dyDescent="0.2">
      <c r="A511" s="11"/>
      <c r="B511" s="13"/>
      <c r="C511" s="11"/>
      <c r="E511" s="11"/>
    </row>
    <row r="512" spans="1:5" x14ac:dyDescent="0.2">
      <c r="A512" s="11"/>
      <c r="B512" s="13"/>
      <c r="C512" s="11"/>
      <c r="E512" s="11"/>
    </row>
    <row r="513" spans="1:5" x14ac:dyDescent="0.2">
      <c r="A513" s="11"/>
      <c r="B513" s="13"/>
      <c r="C513" s="11"/>
      <c r="E513" s="11"/>
    </row>
    <row r="514" spans="1:5" x14ac:dyDescent="0.2">
      <c r="A514" s="11"/>
      <c r="B514" s="13"/>
      <c r="C514" s="11"/>
      <c r="E514" s="11"/>
    </row>
    <row r="515" spans="1:5" x14ac:dyDescent="0.2">
      <c r="A515" s="11"/>
      <c r="B515" s="13"/>
      <c r="C515" s="11"/>
      <c r="E515" s="11"/>
    </row>
    <row r="516" spans="1:5" x14ac:dyDescent="0.2">
      <c r="A516" s="11"/>
      <c r="B516" s="13"/>
      <c r="C516" s="11"/>
      <c r="E516" s="11"/>
    </row>
    <row r="517" spans="1:5" x14ac:dyDescent="0.2">
      <c r="A517" s="11"/>
      <c r="B517" s="13"/>
      <c r="C517" s="11"/>
      <c r="E517" s="11"/>
    </row>
    <row r="518" spans="1:5" x14ac:dyDescent="0.2">
      <c r="A518" s="11"/>
      <c r="B518" s="13"/>
      <c r="C518" s="11"/>
      <c r="E518" s="11"/>
    </row>
  </sheetData>
  <sheetProtection algorithmName="SHA-512" hashValue="B6DPcbQNiSD9FWCf8a7aCqt4d4zvwZ+7WWHvH10M5aSusrYfVFpLI4kzrPHVCORTlqOat1EpSgXYsRxFU5n/Iw==" saltValue="OwLbBmm4D+tsPcQ/hLcs1w=="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980F3-3C17-47FE-B5E5-50E672D35785}">
  <dimension ref="B2:C502"/>
  <sheetViews>
    <sheetView workbookViewId="0">
      <selection activeCell="D358" sqref="D358"/>
    </sheetView>
  </sheetViews>
  <sheetFormatPr defaultRowHeight="15" x14ac:dyDescent="0.25"/>
  <cols>
    <col min="2" max="2" width="18.42578125" style="8" customWidth="1"/>
  </cols>
  <sheetData>
    <row r="2" spans="2:3" x14ac:dyDescent="0.25">
      <c r="B2" s="11" t="s">
        <v>694</v>
      </c>
    </row>
    <row r="3" spans="2:3" x14ac:dyDescent="0.25">
      <c r="B3" s="11" t="s">
        <v>6</v>
      </c>
      <c r="C3">
        <v>30680</v>
      </c>
    </row>
    <row r="4" spans="2:3" x14ac:dyDescent="0.25">
      <c r="B4" s="11" t="s">
        <v>6</v>
      </c>
      <c r="C4">
        <v>30666</v>
      </c>
    </row>
    <row r="5" spans="2:3" x14ac:dyDescent="0.25">
      <c r="B5" s="11" t="s">
        <v>13</v>
      </c>
      <c r="C5">
        <v>30184</v>
      </c>
    </row>
    <row r="6" spans="2:3" x14ac:dyDescent="0.25">
      <c r="B6" s="11" t="s">
        <v>13</v>
      </c>
      <c r="C6">
        <v>30103</v>
      </c>
    </row>
    <row r="7" spans="2:3" x14ac:dyDescent="0.25">
      <c r="B7" s="11" t="s">
        <v>13</v>
      </c>
      <c r="C7">
        <v>30137</v>
      </c>
    </row>
    <row r="8" spans="2:3" x14ac:dyDescent="0.25">
      <c r="B8" s="11" t="s">
        <v>13</v>
      </c>
      <c r="C8">
        <v>30120</v>
      </c>
    </row>
    <row r="9" spans="2:3" x14ac:dyDescent="0.25">
      <c r="B9" s="11" t="s">
        <v>13</v>
      </c>
      <c r="C9">
        <v>30121</v>
      </c>
    </row>
    <row r="10" spans="2:3" x14ac:dyDescent="0.25">
      <c r="B10" s="11" t="s">
        <v>13</v>
      </c>
      <c r="C10">
        <v>30145</v>
      </c>
    </row>
    <row r="11" spans="2:3" x14ac:dyDescent="0.25">
      <c r="B11" s="11" t="s">
        <v>13</v>
      </c>
      <c r="C11">
        <v>30178</v>
      </c>
    </row>
    <row r="12" spans="2:3" x14ac:dyDescent="0.25">
      <c r="B12" s="11"/>
    </row>
    <row r="20" spans="2:3" x14ac:dyDescent="0.25">
      <c r="B20" s="11"/>
    </row>
    <row r="21" spans="2:3" x14ac:dyDescent="0.25">
      <c r="B21" s="11"/>
    </row>
    <row r="22" spans="2:3" x14ac:dyDescent="0.25">
      <c r="B22" s="11" t="s">
        <v>20</v>
      </c>
      <c r="C22">
        <v>31201</v>
      </c>
    </row>
    <row r="23" spans="2:3" x14ac:dyDescent="0.25">
      <c r="B23" s="11" t="s">
        <v>20</v>
      </c>
      <c r="C23">
        <v>31202</v>
      </c>
    </row>
    <row r="24" spans="2:3" x14ac:dyDescent="0.25">
      <c r="B24" s="11" t="s">
        <v>20</v>
      </c>
      <c r="C24">
        <v>31203</v>
      </c>
    </row>
    <row r="25" spans="2:3" x14ac:dyDescent="0.25">
      <c r="B25" s="11" t="s">
        <v>20</v>
      </c>
      <c r="C25">
        <v>31204</v>
      </c>
    </row>
    <row r="26" spans="2:3" x14ac:dyDescent="0.25">
      <c r="B26" s="11" t="s">
        <v>20</v>
      </c>
      <c r="C26">
        <v>31205</v>
      </c>
    </row>
    <row r="27" spans="2:3" x14ac:dyDescent="0.25">
      <c r="B27" s="11" t="s">
        <v>20</v>
      </c>
      <c r="C27">
        <v>31206</v>
      </c>
    </row>
    <row r="28" spans="2:3" x14ac:dyDescent="0.25">
      <c r="B28" s="11" t="s">
        <v>20</v>
      </c>
      <c r="C28">
        <v>31207</v>
      </c>
    </row>
    <row r="29" spans="2:3" x14ac:dyDescent="0.25">
      <c r="B29" s="11" t="s">
        <v>20</v>
      </c>
      <c r="C29">
        <v>31208</v>
      </c>
    </row>
    <row r="30" spans="2:3" x14ac:dyDescent="0.25">
      <c r="B30" s="11" t="s">
        <v>20</v>
      </c>
      <c r="C30">
        <v>31209</v>
      </c>
    </row>
    <row r="31" spans="2:3" x14ac:dyDescent="0.25">
      <c r="B31" s="11" t="s">
        <v>20</v>
      </c>
      <c r="C31">
        <v>31210</v>
      </c>
    </row>
    <row r="32" spans="2:3" x14ac:dyDescent="0.25">
      <c r="B32" s="11" t="s">
        <v>20</v>
      </c>
      <c r="C32">
        <v>31211</v>
      </c>
    </row>
    <row r="33" spans="2:3" x14ac:dyDescent="0.25">
      <c r="B33" s="11" t="s">
        <v>20</v>
      </c>
      <c r="C33">
        <v>31212</v>
      </c>
    </row>
    <row r="34" spans="2:3" x14ac:dyDescent="0.25">
      <c r="B34" s="11" t="s">
        <v>20</v>
      </c>
      <c r="C34">
        <v>31213</v>
      </c>
    </row>
    <row r="35" spans="2:3" x14ac:dyDescent="0.25">
      <c r="B35" s="11" t="s">
        <v>20</v>
      </c>
      <c r="C35">
        <v>31216</v>
      </c>
    </row>
    <row r="36" spans="2:3" x14ac:dyDescent="0.25">
      <c r="B36" s="11" t="s">
        <v>20</v>
      </c>
      <c r="C36">
        <v>31217</v>
      </c>
    </row>
    <row r="37" spans="2:3" x14ac:dyDescent="0.25">
      <c r="B37" s="11" t="s">
        <v>20</v>
      </c>
      <c r="C37">
        <v>31220</v>
      </c>
    </row>
    <row r="38" spans="2:3" x14ac:dyDescent="0.25">
      <c r="B38" s="11" t="s">
        <v>20</v>
      </c>
      <c r="C38">
        <v>31221</v>
      </c>
    </row>
    <row r="39" spans="2:3" x14ac:dyDescent="0.25">
      <c r="B39" s="11" t="s">
        <v>20</v>
      </c>
      <c r="C39">
        <v>31294</v>
      </c>
    </row>
    <row r="40" spans="2:3" x14ac:dyDescent="0.25">
      <c r="B40" s="11" t="s">
        <v>20</v>
      </c>
      <c r="C40">
        <v>31295</v>
      </c>
    </row>
    <row r="41" spans="2:3" x14ac:dyDescent="0.25">
      <c r="B41" s="11" t="s">
        <v>20</v>
      </c>
      <c r="C41">
        <v>31296</v>
      </c>
    </row>
    <row r="42" spans="2:3" x14ac:dyDescent="0.25">
      <c r="B42" s="11" t="s">
        <v>20</v>
      </c>
      <c r="C42">
        <v>31297</v>
      </c>
    </row>
    <row r="43" spans="2:3" x14ac:dyDescent="0.25">
      <c r="B43" s="11"/>
    </row>
    <row r="44" spans="2:3" x14ac:dyDescent="0.25">
      <c r="B44" s="11"/>
    </row>
    <row r="45" spans="2:3" x14ac:dyDescent="0.25">
      <c r="B45" s="11"/>
    </row>
    <row r="46" spans="2:3" x14ac:dyDescent="0.25">
      <c r="B46" s="11"/>
    </row>
    <row r="47" spans="2:3" x14ac:dyDescent="0.25">
      <c r="B47" s="11"/>
    </row>
    <row r="48" spans="2:3" x14ac:dyDescent="0.25">
      <c r="B48" s="11"/>
    </row>
    <row r="49" spans="2:3" x14ac:dyDescent="0.25">
      <c r="B49" s="11"/>
    </row>
    <row r="50" spans="2:3" x14ac:dyDescent="0.25">
      <c r="B50" s="11"/>
    </row>
    <row r="51" spans="2:3" x14ac:dyDescent="0.25">
      <c r="B51" s="11"/>
    </row>
    <row r="52" spans="2:3" x14ac:dyDescent="0.25">
      <c r="B52" s="11"/>
    </row>
    <row r="53" spans="2:3" x14ac:dyDescent="0.25">
      <c r="B53" s="11"/>
    </row>
    <row r="54" spans="2:3" x14ac:dyDescent="0.25">
      <c r="B54" s="11" t="s">
        <v>27</v>
      </c>
      <c r="C54">
        <v>30112</v>
      </c>
    </row>
    <row r="55" spans="2:3" x14ac:dyDescent="0.25">
      <c r="B55" s="11" t="s">
        <v>27</v>
      </c>
      <c r="C55">
        <v>30117</v>
      </c>
    </row>
    <row r="56" spans="2:3" x14ac:dyDescent="0.25">
      <c r="B56" s="11" t="s">
        <v>27</v>
      </c>
      <c r="C56">
        <v>30118</v>
      </c>
    </row>
    <row r="57" spans="2:3" x14ac:dyDescent="0.25">
      <c r="B57" s="11" t="s">
        <v>27</v>
      </c>
      <c r="C57">
        <v>30170</v>
      </c>
    </row>
    <row r="58" spans="2:3" x14ac:dyDescent="0.25">
      <c r="B58" s="11" t="s">
        <v>27</v>
      </c>
      <c r="C58">
        <v>30185</v>
      </c>
    </row>
    <row r="59" spans="2:3" x14ac:dyDescent="0.25">
      <c r="B59" s="11" t="s">
        <v>27</v>
      </c>
      <c r="C59">
        <v>30108</v>
      </c>
    </row>
    <row r="60" spans="2:3" x14ac:dyDescent="0.25">
      <c r="B60" s="11" t="s">
        <v>27</v>
      </c>
      <c r="C60">
        <v>30116</v>
      </c>
    </row>
    <row r="61" spans="2:3" x14ac:dyDescent="0.25">
      <c r="B61" s="11" t="s">
        <v>27</v>
      </c>
      <c r="C61">
        <v>30179</v>
      </c>
    </row>
    <row r="62" spans="2:3" x14ac:dyDescent="0.25">
      <c r="B62" s="11" t="s">
        <v>27</v>
      </c>
      <c r="C62">
        <v>30180</v>
      </c>
    </row>
    <row r="63" spans="2:3" x14ac:dyDescent="0.25">
      <c r="B63" s="11"/>
    </row>
    <row r="64" spans="2:3" x14ac:dyDescent="0.25">
      <c r="B64" s="11"/>
    </row>
    <row r="65" spans="2:3" x14ac:dyDescent="0.25">
      <c r="B65" s="11" t="s">
        <v>7</v>
      </c>
      <c r="C65">
        <v>31302</v>
      </c>
    </row>
    <row r="66" spans="2:3" x14ac:dyDescent="0.25">
      <c r="B66" s="11" t="s">
        <v>7</v>
      </c>
      <c r="C66">
        <v>31322</v>
      </c>
    </row>
    <row r="67" spans="2:3" x14ac:dyDescent="0.25">
      <c r="B67" s="11" t="s">
        <v>7</v>
      </c>
      <c r="C67">
        <v>31328</v>
      </c>
    </row>
    <row r="68" spans="2:3" x14ac:dyDescent="0.25">
      <c r="B68" s="11" t="s">
        <v>7</v>
      </c>
      <c r="C68">
        <v>31401</v>
      </c>
    </row>
    <row r="69" spans="2:3" x14ac:dyDescent="0.25">
      <c r="B69" s="11" t="s">
        <v>7</v>
      </c>
      <c r="C69">
        <v>31402</v>
      </c>
    </row>
    <row r="70" spans="2:3" x14ac:dyDescent="0.25">
      <c r="B70" s="11" t="s">
        <v>7</v>
      </c>
      <c r="C70">
        <v>31403</v>
      </c>
    </row>
    <row r="71" spans="2:3" x14ac:dyDescent="0.25">
      <c r="B71" s="11" t="s">
        <v>7</v>
      </c>
      <c r="C71">
        <v>31404</v>
      </c>
    </row>
    <row r="72" spans="2:3" x14ac:dyDescent="0.25">
      <c r="B72" s="11" t="s">
        <v>7</v>
      </c>
      <c r="C72">
        <v>31405</v>
      </c>
    </row>
    <row r="73" spans="2:3" x14ac:dyDescent="0.25">
      <c r="B73" s="11" t="s">
        <v>7</v>
      </c>
      <c r="C73">
        <v>31406</v>
      </c>
    </row>
    <row r="74" spans="2:3" x14ac:dyDescent="0.25">
      <c r="B74" s="11" t="s">
        <v>7</v>
      </c>
      <c r="C74">
        <v>31407</v>
      </c>
    </row>
    <row r="75" spans="2:3" x14ac:dyDescent="0.25">
      <c r="B75" s="11" t="s">
        <v>7</v>
      </c>
      <c r="C75">
        <v>31408</v>
      </c>
    </row>
    <row r="76" spans="2:3" x14ac:dyDescent="0.25">
      <c r="B76" s="11" t="s">
        <v>7</v>
      </c>
      <c r="C76">
        <v>31409</v>
      </c>
    </row>
    <row r="77" spans="2:3" x14ac:dyDescent="0.25">
      <c r="B77" s="11" t="s">
        <v>7</v>
      </c>
      <c r="C77">
        <v>31410</v>
      </c>
    </row>
    <row r="78" spans="2:3" x14ac:dyDescent="0.25">
      <c r="B78" s="11" t="s">
        <v>7</v>
      </c>
      <c r="C78">
        <v>31411</v>
      </c>
    </row>
    <row r="79" spans="2:3" x14ac:dyDescent="0.25">
      <c r="B79" s="11" t="s">
        <v>7</v>
      </c>
      <c r="C79">
        <v>31412</v>
      </c>
    </row>
    <row r="80" spans="2:3" x14ac:dyDescent="0.25">
      <c r="B80" s="11" t="s">
        <v>7</v>
      </c>
      <c r="C80">
        <v>31414</v>
      </c>
    </row>
    <row r="81" spans="2:3" x14ac:dyDescent="0.25">
      <c r="B81" s="11" t="s">
        <v>7</v>
      </c>
      <c r="C81">
        <v>31415</v>
      </c>
    </row>
    <row r="82" spans="2:3" x14ac:dyDescent="0.25">
      <c r="B82" s="11" t="s">
        <v>7</v>
      </c>
      <c r="C82">
        <v>31416</v>
      </c>
    </row>
    <row r="83" spans="2:3" x14ac:dyDescent="0.25">
      <c r="B83" s="11" t="s">
        <v>7</v>
      </c>
      <c r="C83">
        <v>31418</v>
      </c>
    </row>
    <row r="84" spans="2:3" x14ac:dyDescent="0.25">
      <c r="B84" s="11" t="s">
        <v>7</v>
      </c>
      <c r="C84">
        <v>31419</v>
      </c>
    </row>
    <row r="85" spans="2:3" x14ac:dyDescent="0.25">
      <c r="B85" s="11" t="s">
        <v>7</v>
      </c>
      <c r="C85">
        <v>31420</v>
      </c>
    </row>
    <row r="86" spans="2:3" x14ac:dyDescent="0.25">
      <c r="B86" s="11" t="s">
        <v>7</v>
      </c>
      <c r="C86">
        <v>31421</v>
      </c>
    </row>
    <row r="87" spans="2:3" x14ac:dyDescent="0.25">
      <c r="B87" s="11"/>
    </row>
    <row r="88" spans="2:3" x14ac:dyDescent="0.25">
      <c r="B88" s="11"/>
    </row>
    <row r="89" spans="2:3" x14ac:dyDescent="0.25">
      <c r="B89" s="11"/>
    </row>
    <row r="90" spans="2:3" x14ac:dyDescent="0.25">
      <c r="B90" s="11" t="s">
        <v>14</v>
      </c>
      <c r="C90">
        <v>30188</v>
      </c>
    </row>
    <row r="91" spans="2:3" x14ac:dyDescent="0.25">
      <c r="B91" s="11" t="s">
        <v>14</v>
      </c>
      <c r="C91">
        <v>30189</v>
      </c>
    </row>
    <row r="92" spans="2:3" x14ac:dyDescent="0.25">
      <c r="B92" s="11" t="s">
        <v>14</v>
      </c>
      <c r="C92">
        <v>30107</v>
      </c>
    </row>
    <row r="93" spans="2:3" x14ac:dyDescent="0.25">
      <c r="B93" s="11" t="s">
        <v>14</v>
      </c>
      <c r="C93">
        <v>30114</v>
      </c>
    </row>
    <row r="94" spans="2:3" x14ac:dyDescent="0.25">
      <c r="B94" s="11"/>
    </row>
    <row r="95" spans="2:3" x14ac:dyDescent="0.25">
      <c r="B95" s="11"/>
    </row>
    <row r="96" spans="2:3" x14ac:dyDescent="0.25">
      <c r="B96" s="11" t="s">
        <v>21</v>
      </c>
      <c r="C96">
        <v>30236</v>
      </c>
    </row>
    <row r="97" spans="2:3" x14ac:dyDescent="0.25">
      <c r="B97" s="11" t="s">
        <v>21</v>
      </c>
      <c r="C97">
        <v>30237</v>
      </c>
    </row>
    <row r="98" spans="2:3" x14ac:dyDescent="0.25">
      <c r="B98" s="11" t="s">
        <v>21</v>
      </c>
      <c r="C98">
        <v>30238</v>
      </c>
    </row>
    <row r="99" spans="2:3" x14ac:dyDescent="0.25">
      <c r="B99" s="11" t="s">
        <v>21</v>
      </c>
      <c r="C99">
        <v>30250</v>
      </c>
    </row>
    <row r="100" spans="2:3" x14ac:dyDescent="0.25">
      <c r="B100" s="11" t="s">
        <v>21</v>
      </c>
      <c r="C100">
        <v>30260</v>
      </c>
    </row>
    <row r="101" spans="2:3" x14ac:dyDescent="0.25">
      <c r="B101" s="11" t="s">
        <v>21</v>
      </c>
      <c r="C101">
        <v>30273</v>
      </c>
    </row>
    <row r="102" spans="2:3" x14ac:dyDescent="0.25">
      <c r="B102" s="11" t="s">
        <v>21</v>
      </c>
      <c r="C102">
        <v>30274</v>
      </c>
    </row>
    <row r="103" spans="2:3" x14ac:dyDescent="0.25">
      <c r="B103" s="11" t="s">
        <v>21</v>
      </c>
      <c r="C103">
        <v>30287</v>
      </c>
    </row>
    <row r="104" spans="2:3" x14ac:dyDescent="0.25">
      <c r="B104" s="11" t="s">
        <v>21</v>
      </c>
      <c r="C104">
        <v>30288</v>
      </c>
    </row>
    <row r="105" spans="2:3" x14ac:dyDescent="0.25">
      <c r="B105" s="11" t="s">
        <v>21</v>
      </c>
      <c r="C105">
        <v>30296</v>
      </c>
    </row>
    <row r="106" spans="2:3" x14ac:dyDescent="0.25">
      <c r="B106" s="11" t="s">
        <v>21</v>
      </c>
      <c r="C106">
        <v>30297</v>
      </c>
    </row>
    <row r="107" spans="2:3" x14ac:dyDescent="0.25">
      <c r="B107" s="11" t="s">
        <v>21</v>
      </c>
      <c r="C107">
        <v>30298</v>
      </c>
    </row>
    <row r="108" spans="2:3" x14ac:dyDescent="0.25">
      <c r="B108" s="11"/>
    </row>
    <row r="109" spans="2:3" x14ac:dyDescent="0.25">
      <c r="B109" s="11" t="s">
        <v>28</v>
      </c>
      <c r="C109">
        <v>30006</v>
      </c>
    </row>
    <row r="110" spans="2:3" x14ac:dyDescent="0.25">
      <c r="B110" s="11" t="s">
        <v>28</v>
      </c>
      <c r="C110">
        <v>30007</v>
      </c>
    </row>
    <row r="111" spans="2:3" x14ac:dyDescent="0.25">
      <c r="B111" s="11" t="s">
        <v>28</v>
      </c>
      <c r="C111">
        <v>30008</v>
      </c>
    </row>
    <row r="112" spans="2:3" x14ac:dyDescent="0.25">
      <c r="B112" s="11" t="s">
        <v>28</v>
      </c>
      <c r="C112">
        <v>30060</v>
      </c>
    </row>
    <row r="113" spans="2:3" x14ac:dyDescent="0.25">
      <c r="B113" s="11" t="s">
        <v>28</v>
      </c>
      <c r="C113">
        <v>30061</v>
      </c>
    </row>
    <row r="114" spans="2:3" x14ac:dyDescent="0.25">
      <c r="B114" s="11" t="s">
        <v>28</v>
      </c>
      <c r="C114">
        <v>30062</v>
      </c>
    </row>
    <row r="115" spans="2:3" x14ac:dyDescent="0.25">
      <c r="B115" s="11" t="s">
        <v>28</v>
      </c>
      <c r="C115">
        <v>30063</v>
      </c>
    </row>
    <row r="116" spans="2:3" x14ac:dyDescent="0.25">
      <c r="B116" s="11" t="s">
        <v>28</v>
      </c>
      <c r="C116">
        <v>30064</v>
      </c>
    </row>
    <row r="117" spans="2:3" x14ac:dyDescent="0.25">
      <c r="B117" s="11" t="s">
        <v>28</v>
      </c>
      <c r="C117">
        <v>30065</v>
      </c>
    </row>
    <row r="118" spans="2:3" x14ac:dyDescent="0.25">
      <c r="B118" s="11" t="s">
        <v>28</v>
      </c>
      <c r="C118">
        <v>30066</v>
      </c>
    </row>
    <row r="119" spans="2:3" x14ac:dyDescent="0.25">
      <c r="B119" s="11" t="s">
        <v>28</v>
      </c>
      <c r="C119">
        <v>30067</v>
      </c>
    </row>
    <row r="120" spans="2:3" x14ac:dyDescent="0.25">
      <c r="B120" s="11" t="s">
        <v>28</v>
      </c>
      <c r="C120">
        <v>30068</v>
      </c>
    </row>
    <row r="121" spans="2:3" x14ac:dyDescent="0.25">
      <c r="B121" s="11" t="s">
        <v>28</v>
      </c>
      <c r="C121">
        <v>30069</v>
      </c>
    </row>
    <row r="122" spans="2:3" x14ac:dyDescent="0.25">
      <c r="B122" s="11" t="s">
        <v>28</v>
      </c>
      <c r="C122">
        <v>30080</v>
      </c>
    </row>
    <row r="123" spans="2:3" x14ac:dyDescent="0.25">
      <c r="B123" s="11" t="s">
        <v>28</v>
      </c>
      <c r="C123">
        <v>30081</v>
      </c>
    </row>
    <row r="124" spans="2:3" x14ac:dyDescent="0.25">
      <c r="B124" s="11" t="s">
        <v>28</v>
      </c>
      <c r="C124">
        <v>30082</v>
      </c>
    </row>
    <row r="125" spans="2:3" x14ac:dyDescent="0.25">
      <c r="B125" s="11" t="s">
        <v>28</v>
      </c>
      <c r="C125">
        <v>30090</v>
      </c>
    </row>
    <row r="126" spans="2:3" x14ac:dyDescent="0.25">
      <c r="B126" s="11" t="s">
        <v>28</v>
      </c>
      <c r="C126">
        <v>30101</v>
      </c>
    </row>
    <row r="127" spans="2:3" x14ac:dyDescent="0.25">
      <c r="B127" s="11" t="s">
        <v>28</v>
      </c>
      <c r="C127">
        <v>30106</v>
      </c>
    </row>
    <row r="128" spans="2:3" x14ac:dyDescent="0.25">
      <c r="B128" s="11" t="s">
        <v>28</v>
      </c>
      <c r="C128">
        <v>30111</v>
      </c>
    </row>
    <row r="129" spans="2:3" x14ac:dyDescent="0.25">
      <c r="B129" s="11" t="s">
        <v>28</v>
      </c>
      <c r="C129">
        <v>30126</v>
      </c>
    </row>
    <row r="130" spans="2:3" x14ac:dyDescent="0.25">
      <c r="B130" s="11" t="s">
        <v>28</v>
      </c>
      <c r="C130">
        <v>30127</v>
      </c>
    </row>
    <row r="131" spans="2:3" x14ac:dyDescent="0.25">
      <c r="B131" s="11" t="s">
        <v>28</v>
      </c>
      <c r="C131">
        <v>30144</v>
      </c>
    </row>
    <row r="132" spans="2:3" x14ac:dyDescent="0.25">
      <c r="B132" s="11" t="s">
        <v>28</v>
      </c>
      <c r="C132">
        <v>30152</v>
      </c>
    </row>
    <row r="133" spans="2:3" x14ac:dyDescent="0.25">
      <c r="B133" s="11" t="s">
        <v>28</v>
      </c>
      <c r="C133">
        <v>30156</v>
      </c>
    </row>
    <row r="134" spans="2:3" x14ac:dyDescent="0.25">
      <c r="B134" s="11" t="s">
        <v>28</v>
      </c>
      <c r="C134">
        <v>30160</v>
      </c>
    </row>
    <row r="135" spans="2:3" x14ac:dyDescent="0.25">
      <c r="B135" s="11" t="s">
        <v>28</v>
      </c>
      <c r="C135">
        <v>30168</v>
      </c>
    </row>
    <row r="136" spans="2:3" x14ac:dyDescent="0.25">
      <c r="B136" s="11"/>
    </row>
    <row r="137" spans="2:3" x14ac:dyDescent="0.25">
      <c r="B137" s="11"/>
    </row>
    <row r="138" spans="2:3" x14ac:dyDescent="0.25">
      <c r="B138" s="11"/>
    </row>
    <row r="139" spans="2:3" x14ac:dyDescent="0.25">
      <c r="B139" s="11"/>
    </row>
    <row r="140" spans="2:3" x14ac:dyDescent="0.25">
      <c r="B140" s="11"/>
    </row>
    <row r="141" spans="2:3" x14ac:dyDescent="0.25">
      <c r="B141" s="11" t="s">
        <v>8</v>
      </c>
      <c r="C141">
        <v>30220</v>
      </c>
    </row>
    <row r="142" spans="2:3" x14ac:dyDescent="0.25">
      <c r="B142" s="11" t="s">
        <v>8</v>
      </c>
      <c r="C142">
        <v>30259</v>
      </c>
    </row>
    <row r="143" spans="2:3" x14ac:dyDescent="0.25">
      <c r="B143" s="11" t="s">
        <v>8</v>
      </c>
      <c r="C143">
        <v>30263</v>
      </c>
    </row>
    <row r="144" spans="2:3" x14ac:dyDescent="0.25">
      <c r="B144" s="11" t="s">
        <v>8</v>
      </c>
      <c r="C144">
        <v>30264</v>
      </c>
    </row>
    <row r="145" spans="2:3" x14ac:dyDescent="0.25">
      <c r="B145" s="11" t="s">
        <v>8</v>
      </c>
      <c r="C145">
        <v>30271</v>
      </c>
    </row>
    <row r="146" spans="2:3" x14ac:dyDescent="0.25">
      <c r="B146" s="11" t="s">
        <v>8</v>
      </c>
      <c r="C146">
        <v>30275</v>
      </c>
    </row>
    <row r="147" spans="2:3" x14ac:dyDescent="0.25">
      <c r="B147" s="11"/>
    </row>
    <row r="148" spans="2:3" x14ac:dyDescent="0.25">
      <c r="B148" s="11"/>
    </row>
    <row r="149" spans="2:3" x14ac:dyDescent="0.25">
      <c r="B149" s="11"/>
    </row>
    <row r="150" spans="2:3" x14ac:dyDescent="0.25">
      <c r="B150" s="11"/>
    </row>
    <row r="151" spans="2:3" x14ac:dyDescent="0.25">
      <c r="B151" s="11" t="s">
        <v>15</v>
      </c>
      <c r="C151">
        <v>30534</v>
      </c>
    </row>
    <row r="152" spans="2:3" x14ac:dyDescent="0.25">
      <c r="B152" s="11"/>
    </row>
    <row r="153" spans="2:3" x14ac:dyDescent="0.25">
      <c r="B153" s="11" t="s">
        <v>22</v>
      </c>
      <c r="C153">
        <v>30002</v>
      </c>
    </row>
    <row r="154" spans="2:3" x14ac:dyDescent="0.25">
      <c r="B154" s="11" t="s">
        <v>22</v>
      </c>
      <c r="C154">
        <v>30012</v>
      </c>
    </row>
    <row r="155" spans="2:3" x14ac:dyDescent="0.25">
      <c r="B155" s="11" t="s">
        <v>22</v>
      </c>
      <c r="C155">
        <v>30021</v>
      </c>
    </row>
    <row r="156" spans="2:3" x14ac:dyDescent="0.25">
      <c r="B156" s="11" t="s">
        <v>22</v>
      </c>
      <c r="C156">
        <v>30083</v>
      </c>
    </row>
    <row r="157" spans="2:3" x14ac:dyDescent="0.25">
      <c r="B157" s="11" t="s">
        <v>22</v>
      </c>
      <c r="C157">
        <v>30030</v>
      </c>
    </row>
    <row r="158" spans="2:3" x14ac:dyDescent="0.25">
      <c r="B158" s="11" t="s">
        <v>22</v>
      </c>
      <c r="C158">
        <v>30031</v>
      </c>
    </row>
    <row r="159" spans="2:3" x14ac:dyDescent="0.25">
      <c r="B159" s="11" t="s">
        <v>22</v>
      </c>
      <c r="C159">
        <v>30036</v>
      </c>
    </row>
    <row r="160" spans="2:3" x14ac:dyDescent="0.25">
      <c r="B160" s="11" t="s">
        <v>22</v>
      </c>
      <c r="C160">
        <v>30037</v>
      </c>
    </row>
    <row r="161" spans="2:3" x14ac:dyDescent="0.25">
      <c r="B161" s="11" t="s">
        <v>22</v>
      </c>
      <c r="C161">
        <v>30074</v>
      </c>
    </row>
    <row r="162" spans="2:3" x14ac:dyDescent="0.25">
      <c r="B162" s="11" t="s">
        <v>22</v>
      </c>
      <c r="C162">
        <v>30085</v>
      </c>
    </row>
    <row r="163" spans="2:3" x14ac:dyDescent="0.25">
      <c r="B163" s="11" t="s">
        <v>22</v>
      </c>
      <c r="C163">
        <v>30086</v>
      </c>
    </row>
    <row r="164" spans="2:3" x14ac:dyDescent="0.25">
      <c r="B164" s="11" t="s">
        <v>22</v>
      </c>
      <c r="C164">
        <v>30094</v>
      </c>
    </row>
    <row r="165" spans="2:3" x14ac:dyDescent="0.25">
      <c r="B165" s="11" t="s">
        <v>22</v>
      </c>
      <c r="C165">
        <v>30294</v>
      </c>
    </row>
    <row r="166" spans="2:3" x14ac:dyDescent="0.25">
      <c r="B166" s="11" t="s">
        <v>22</v>
      </c>
      <c r="C166">
        <v>30333</v>
      </c>
    </row>
    <row r="167" spans="2:3" x14ac:dyDescent="0.25">
      <c r="B167" s="11" t="s">
        <v>22</v>
      </c>
      <c r="C167">
        <v>30356</v>
      </c>
    </row>
    <row r="168" spans="2:3" x14ac:dyDescent="0.25">
      <c r="B168" s="11" t="s">
        <v>22</v>
      </c>
      <c r="C168">
        <v>30359</v>
      </c>
    </row>
    <row r="169" spans="2:3" x14ac:dyDescent="0.25">
      <c r="B169" s="11" t="s">
        <v>22</v>
      </c>
      <c r="C169">
        <v>30362</v>
      </c>
    </row>
    <row r="170" spans="2:3" x14ac:dyDescent="0.25">
      <c r="B170" s="11" t="s">
        <v>22</v>
      </c>
      <c r="C170">
        <v>30366</v>
      </c>
    </row>
    <row r="171" spans="2:3" x14ac:dyDescent="0.25">
      <c r="B171" s="11" t="s">
        <v>22</v>
      </c>
      <c r="C171">
        <v>31107</v>
      </c>
    </row>
    <row r="172" spans="2:3" x14ac:dyDescent="0.25">
      <c r="B172" s="11" t="s">
        <v>22</v>
      </c>
      <c r="C172">
        <v>31119</v>
      </c>
    </row>
    <row r="173" spans="2:3" x14ac:dyDescent="0.25">
      <c r="B173" s="11" t="s">
        <v>22</v>
      </c>
      <c r="C173">
        <v>31141</v>
      </c>
    </row>
    <row r="174" spans="2:3" x14ac:dyDescent="0.25">
      <c r="B174" s="11" t="s">
        <v>22</v>
      </c>
      <c r="C174">
        <v>31145</v>
      </c>
    </row>
    <row r="175" spans="2:3" x14ac:dyDescent="0.25">
      <c r="B175" s="11" t="s">
        <v>22</v>
      </c>
      <c r="C175">
        <v>31146</v>
      </c>
    </row>
    <row r="176" spans="2:3" x14ac:dyDescent="0.25">
      <c r="B176" s="11" t="s">
        <v>22</v>
      </c>
      <c r="C176">
        <v>30032</v>
      </c>
    </row>
    <row r="177" spans="2:3" x14ac:dyDescent="0.25">
      <c r="B177" s="11" t="s">
        <v>22</v>
      </c>
      <c r="C177">
        <v>30033</v>
      </c>
    </row>
    <row r="178" spans="2:3" x14ac:dyDescent="0.25">
      <c r="B178" s="11" t="s">
        <v>22</v>
      </c>
      <c r="C178">
        <v>30341</v>
      </c>
    </row>
    <row r="179" spans="2:3" x14ac:dyDescent="0.25">
      <c r="B179" s="11" t="s">
        <v>22</v>
      </c>
      <c r="C179">
        <v>30034</v>
      </c>
    </row>
    <row r="180" spans="2:3" x14ac:dyDescent="0.25">
      <c r="B180" s="11" t="s">
        <v>22</v>
      </c>
      <c r="C180">
        <v>30035</v>
      </c>
    </row>
    <row r="181" spans="2:3" x14ac:dyDescent="0.25">
      <c r="B181" s="11" t="s">
        <v>22</v>
      </c>
      <c r="C181">
        <v>30038</v>
      </c>
    </row>
    <row r="182" spans="2:3" x14ac:dyDescent="0.25">
      <c r="B182" s="11" t="s">
        <v>22</v>
      </c>
      <c r="C182">
        <v>30317</v>
      </c>
    </row>
    <row r="183" spans="2:3" x14ac:dyDescent="0.25">
      <c r="B183" s="11" t="s">
        <v>22</v>
      </c>
      <c r="C183">
        <v>30039</v>
      </c>
    </row>
    <row r="184" spans="2:3" x14ac:dyDescent="0.25">
      <c r="B184" s="11" t="s">
        <v>22</v>
      </c>
      <c r="C184">
        <v>30058</v>
      </c>
    </row>
    <row r="185" spans="2:3" x14ac:dyDescent="0.25">
      <c r="B185" s="11" t="s">
        <v>22</v>
      </c>
      <c r="C185">
        <v>30072</v>
      </c>
    </row>
    <row r="186" spans="2:3" x14ac:dyDescent="0.25">
      <c r="B186" s="11" t="s">
        <v>22</v>
      </c>
      <c r="C186">
        <v>30079</v>
      </c>
    </row>
    <row r="187" spans="2:3" x14ac:dyDescent="0.25">
      <c r="B187" s="11" t="s">
        <v>22</v>
      </c>
      <c r="C187">
        <v>30084</v>
      </c>
    </row>
    <row r="188" spans="2:3" x14ac:dyDescent="0.25">
      <c r="B188" s="11" t="s">
        <v>22</v>
      </c>
      <c r="C188">
        <v>30340</v>
      </c>
    </row>
    <row r="189" spans="2:3" x14ac:dyDescent="0.25">
      <c r="B189" s="11" t="s">
        <v>22</v>
      </c>
      <c r="C189">
        <v>30087</v>
      </c>
    </row>
    <row r="190" spans="2:3" x14ac:dyDescent="0.25">
      <c r="B190" s="11" t="s">
        <v>22</v>
      </c>
      <c r="C190">
        <v>30329</v>
      </c>
    </row>
    <row r="191" spans="2:3" x14ac:dyDescent="0.25">
      <c r="B191" s="11" t="s">
        <v>22</v>
      </c>
      <c r="C191">
        <v>30088</v>
      </c>
    </row>
    <row r="192" spans="2:3" x14ac:dyDescent="0.25">
      <c r="B192" s="11" t="s">
        <v>22</v>
      </c>
      <c r="C192">
        <v>30288</v>
      </c>
    </row>
    <row r="193" spans="2:3" x14ac:dyDescent="0.25">
      <c r="B193" s="11" t="s">
        <v>22</v>
      </c>
      <c r="C193">
        <v>30306</v>
      </c>
    </row>
    <row r="194" spans="2:3" x14ac:dyDescent="0.25">
      <c r="B194" s="11" t="s">
        <v>22</v>
      </c>
      <c r="C194">
        <v>30307</v>
      </c>
    </row>
    <row r="195" spans="2:3" x14ac:dyDescent="0.25">
      <c r="B195" s="11" t="s">
        <v>22</v>
      </c>
      <c r="C195">
        <v>30315</v>
      </c>
    </row>
    <row r="196" spans="2:3" x14ac:dyDescent="0.25">
      <c r="B196" s="11" t="s">
        <v>22</v>
      </c>
      <c r="C196">
        <v>30316</v>
      </c>
    </row>
    <row r="197" spans="2:3" x14ac:dyDescent="0.25">
      <c r="B197" s="11" t="s">
        <v>22</v>
      </c>
      <c r="C197">
        <v>30319</v>
      </c>
    </row>
    <row r="198" spans="2:3" x14ac:dyDescent="0.25">
      <c r="B198" s="11" t="s">
        <v>22</v>
      </c>
      <c r="C198">
        <v>30322</v>
      </c>
    </row>
    <row r="199" spans="2:3" x14ac:dyDescent="0.25">
      <c r="B199" s="11" t="s">
        <v>22</v>
      </c>
      <c r="C199">
        <v>30324</v>
      </c>
    </row>
    <row r="200" spans="2:3" x14ac:dyDescent="0.25">
      <c r="B200" s="11" t="s">
        <v>22</v>
      </c>
      <c r="C200">
        <v>30338</v>
      </c>
    </row>
    <row r="201" spans="2:3" x14ac:dyDescent="0.25">
      <c r="B201" s="11" t="s">
        <v>22</v>
      </c>
      <c r="C201">
        <v>30345</v>
      </c>
    </row>
    <row r="202" spans="2:3" x14ac:dyDescent="0.25">
      <c r="B202" s="11" t="s">
        <v>22</v>
      </c>
      <c r="C202">
        <v>30346</v>
      </c>
    </row>
    <row r="203" spans="2:3" x14ac:dyDescent="0.25">
      <c r="B203" s="11" t="s">
        <v>22</v>
      </c>
      <c r="C203">
        <v>30350</v>
      </c>
    </row>
    <row r="204" spans="2:3" x14ac:dyDescent="0.25">
      <c r="B204" s="11" t="s">
        <v>22</v>
      </c>
      <c r="C204">
        <v>30360</v>
      </c>
    </row>
    <row r="205" spans="2:3" x14ac:dyDescent="0.25">
      <c r="B205" s="11"/>
    </row>
    <row r="206" spans="2:3" x14ac:dyDescent="0.25">
      <c r="B206" s="11"/>
    </row>
    <row r="207" spans="2:3" x14ac:dyDescent="0.25">
      <c r="B207" s="11"/>
    </row>
    <row r="208" spans="2:3" x14ac:dyDescent="0.25">
      <c r="B208" s="11"/>
    </row>
    <row r="209" spans="2:3" x14ac:dyDescent="0.25">
      <c r="B209" s="11" t="s">
        <v>29</v>
      </c>
      <c r="C209">
        <v>30134</v>
      </c>
    </row>
    <row r="210" spans="2:3" x14ac:dyDescent="0.25">
      <c r="B210" s="11" t="s">
        <v>29</v>
      </c>
      <c r="C210">
        <v>30168</v>
      </c>
    </row>
    <row r="211" spans="2:3" x14ac:dyDescent="0.25">
      <c r="B211" s="11"/>
    </row>
    <row r="212" spans="2:3" x14ac:dyDescent="0.25">
      <c r="B212" s="11"/>
    </row>
    <row r="213" spans="2:3" x14ac:dyDescent="0.25">
      <c r="B213" s="11"/>
    </row>
    <row r="214" spans="2:3" x14ac:dyDescent="0.25">
      <c r="B214" s="11"/>
    </row>
    <row r="215" spans="2:3" x14ac:dyDescent="0.25">
      <c r="B215" s="11"/>
    </row>
    <row r="216" spans="2:3" x14ac:dyDescent="0.25">
      <c r="B216" s="11"/>
    </row>
    <row r="217" spans="2:3" x14ac:dyDescent="0.25">
      <c r="B217" s="11"/>
    </row>
    <row r="218" spans="2:3" x14ac:dyDescent="0.25">
      <c r="B218" s="11"/>
    </row>
    <row r="219" spans="2:3" x14ac:dyDescent="0.25">
      <c r="B219" s="11" t="s">
        <v>9</v>
      </c>
      <c r="C219">
        <v>30215</v>
      </c>
    </row>
    <row r="220" spans="2:3" x14ac:dyDescent="0.25">
      <c r="B220" s="11" t="s">
        <v>9</v>
      </c>
      <c r="C220">
        <v>30269</v>
      </c>
    </row>
    <row r="221" spans="2:3" x14ac:dyDescent="0.25">
      <c r="B221" s="11" t="s">
        <v>9</v>
      </c>
      <c r="C221">
        <v>30205</v>
      </c>
    </row>
    <row r="222" spans="2:3" x14ac:dyDescent="0.25">
      <c r="B222" s="11" t="s">
        <v>9</v>
      </c>
      <c r="C222">
        <v>30290</v>
      </c>
    </row>
    <row r="223" spans="2:3" x14ac:dyDescent="0.25">
      <c r="B223" s="11"/>
    </row>
    <row r="224" spans="2:3" x14ac:dyDescent="0.25">
      <c r="B224" s="11"/>
    </row>
    <row r="225" spans="2:3" x14ac:dyDescent="0.25">
      <c r="B225" s="11" t="s">
        <v>16</v>
      </c>
      <c r="C225">
        <v>30506</v>
      </c>
    </row>
    <row r="226" spans="2:3" x14ac:dyDescent="0.25">
      <c r="B226" s="11"/>
    </row>
    <row r="227" spans="2:3" x14ac:dyDescent="0.25">
      <c r="B227" s="11" t="s">
        <v>23</v>
      </c>
      <c r="C227">
        <v>30004</v>
      </c>
    </row>
    <row r="228" spans="2:3" x14ac:dyDescent="0.25">
      <c r="B228" s="11" t="s">
        <v>23</v>
      </c>
      <c r="C228">
        <v>30005</v>
      </c>
    </row>
    <row r="229" spans="2:3" x14ac:dyDescent="0.25">
      <c r="B229" s="11" t="s">
        <v>23</v>
      </c>
      <c r="C229">
        <v>30009</v>
      </c>
    </row>
    <row r="230" spans="2:3" x14ac:dyDescent="0.25">
      <c r="B230" s="11" t="s">
        <v>23</v>
      </c>
      <c r="C230">
        <v>30022</v>
      </c>
    </row>
    <row r="231" spans="2:3" x14ac:dyDescent="0.25">
      <c r="B231" s="11" t="s">
        <v>23</v>
      </c>
      <c r="C231">
        <v>30023</v>
      </c>
    </row>
    <row r="232" spans="2:3" x14ac:dyDescent="0.25">
      <c r="B232" s="11" t="s">
        <v>23</v>
      </c>
      <c r="C232">
        <v>30075</v>
      </c>
    </row>
    <row r="233" spans="2:3" x14ac:dyDescent="0.25">
      <c r="B233" s="11" t="s">
        <v>23</v>
      </c>
      <c r="C233">
        <v>30076</v>
      </c>
    </row>
    <row r="234" spans="2:3" x14ac:dyDescent="0.25">
      <c r="B234" s="11" t="s">
        <v>23</v>
      </c>
      <c r="C234">
        <v>30077</v>
      </c>
    </row>
    <row r="235" spans="2:3" x14ac:dyDescent="0.25">
      <c r="B235" s="11" t="s">
        <v>23</v>
      </c>
      <c r="C235">
        <v>30097</v>
      </c>
    </row>
    <row r="236" spans="2:3" x14ac:dyDescent="0.25">
      <c r="B236" s="11" t="s">
        <v>23</v>
      </c>
      <c r="C236">
        <v>30213</v>
      </c>
    </row>
    <row r="237" spans="2:3" x14ac:dyDescent="0.25">
      <c r="B237" s="11" t="s">
        <v>23</v>
      </c>
      <c r="C237">
        <v>30268</v>
      </c>
    </row>
    <row r="238" spans="2:3" x14ac:dyDescent="0.25">
      <c r="B238" s="11" t="s">
        <v>23</v>
      </c>
      <c r="C238">
        <v>30272</v>
      </c>
    </row>
    <row r="239" spans="2:3" x14ac:dyDescent="0.25">
      <c r="B239" s="11" t="s">
        <v>23</v>
      </c>
      <c r="C239">
        <v>30291</v>
      </c>
    </row>
    <row r="240" spans="2:3" x14ac:dyDescent="0.25">
      <c r="B240" s="11" t="s">
        <v>23</v>
      </c>
      <c r="C240">
        <v>30301</v>
      </c>
    </row>
    <row r="241" spans="2:3" x14ac:dyDescent="0.25">
      <c r="B241" s="11" t="s">
        <v>23</v>
      </c>
      <c r="C241">
        <v>30302</v>
      </c>
    </row>
    <row r="242" spans="2:3" x14ac:dyDescent="0.25">
      <c r="B242" s="11" t="s">
        <v>23</v>
      </c>
      <c r="C242">
        <v>30303</v>
      </c>
    </row>
    <row r="243" spans="2:3" x14ac:dyDescent="0.25">
      <c r="B243" s="11" t="s">
        <v>23</v>
      </c>
      <c r="C243">
        <v>30304</v>
      </c>
    </row>
    <row r="244" spans="2:3" x14ac:dyDescent="0.25">
      <c r="B244" s="11" t="s">
        <v>23</v>
      </c>
      <c r="C244">
        <v>30305</v>
      </c>
    </row>
    <row r="245" spans="2:3" x14ac:dyDescent="0.25">
      <c r="B245" s="11" t="s">
        <v>23</v>
      </c>
      <c r="C245">
        <v>30306</v>
      </c>
    </row>
    <row r="246" spans="2:3" x14ac:dyDescent="0.25">
      <c r="B246" s="11" t="s">
        <v>23</v>
      </c>
      <c r="C246">
        <v>30307</v>
      </c>
    </row>
    <row r="247" spans="2:3" x14ac:dyDescent="0.25">
      <c r="B247" s="11" t="s">
        <v>23</v>
      </c>
      <c r="C247">
        <v>30308</v>
      </c>
    </row>
    <row r="248" spans="2:3" x14ac:dyDescent="0.25">
      <c r="B248" s="11" t="s">
        <v>23</v>
      </c>
      <c r="C248">
        <v>30309</v>
      </c>
    </row>
    <row r="249" spans="2:3" x14ac:dyDescent="0.25">
      <c r="B249" s="11" t="s">
        <v>23</v>
      </c>
      <c r="C249">
        <v>30310</v>
      </c>
    </row>
    <row r="250" spans="2:3" x14ac:dyDescent="0.25">
      <c r="B250" s="11" t="s">
        <v>23</v>
      </c>
      <c r="C250">
        <v>30311</v>
      </c>
    </row>
    <row r="251" spans="2:3" x14ac:dyDescent="0.25">
      <c r="B251" s="11" t="s">
        <v>23</v>
      </c>
      <c r="C251">
        <v>30312</v>
      </c>
    </row>
    <row r="252" spans="2:3" x14ac:dyDescent="0.25">
      <c r="B252" s="11" t="s">
        <v>23</v>
      </c>
      <c r="C252">
        <v>30313</v>
      </c>
    </row>
    <row r="253" spans="2:3" x14ac:dyDescent="0.25">
      <c r="B253" s="11" t="s">
        <v>23</v>
      </c>
      <c r="C253">
        <v>30314</v>
      </c>
    </row>
    <row r="254" spans="2:3" x14ac:dyDescent="0.25">
      <c r="B254" s="11" t="s">
        <v>23</v>
      </c>
      <c r="C254">
        <v>30315</v>
      </c>
    </row>
    <row r="255" spans="2:3" x14ac:dyDescent="0.25">
      <c r="B255" s="11" t="s">
        <v>23</v>
      </c>
      <c r="C255">
        <v>30316</v>
      </c>
    </row>
    <row r="256" spans="2:3" x14ac:dyDescent="0.25">
      <c r="B256" s="11" t="s">
        <v>23</v>
      </c>
      <c r="C256">
        <v>30318</v>
      </c>
    </row>
    <row r="257" spans="2:3" x14ac:dyDescent="0.25">
      <c r="B257" s="11" t="s">
        <v>23</v>
      </c>
      <c r="C257">
        <v>30320</v>
      </c>
    </row>
    <row r="258" spans="2:3" x14ac:dyDescent="0.25">
      <c r="B258" s="11" t="s">
        <v>23</v>
      </c>
      <c r="C258">
        <v>30321</v>
      </c>
    </row>
    <row r="259" spans="2:3" x14ac:dyDescent="0.25">
      <c r="B259" s="11" t="s">
        <v>23</v>
      </c>
      <c r="C259">
        <v>30324</v>
      </c>
    </row>
    <row r="260" spans="2:3" x14ac:dyDescent="0.25">
      <c r="B260" s="11" t="s">
        <v>23</v>
      </c>
      <c r="C260">
        <v>30325</v>
      </c>
    </row>
    <row r="261" spans="2:3" x14ac:dyDescent="0.25">
      <c r="B261" s="11" t="s">
        <v>23</v>
      </c>
      <c r="C261">
        <v>30326</v>
      </c>
    </row>
    <row r="262" spans="2:3" x14ac:dyDescent="0.25">
      <c r="B262" s="11" t="s">
        <v>23</v>
      </c>
      <c r="C262">
        <v>30327</v>
      </c>
    </row>
    <row r="263" spans="2:3" x14ac:dyDescent="0.25">
      <c r="B263" s="11" t="s">
        <v>23</v>
      </c>
      <c r="C263">
        <v>30328</v>
      </c>
    </row>
    <row r="264" spans="2:3" x14ac:dyDescent="0.25">
      <c r="B264" s="11" t="s">
        <v>23</v>
      </c>
      <c r="C264">
        <v>30330</v>
      </c>
    </row>
    <row r="265" spans="2:3" x14ac:dyDescent="0.25">
      <c r="B265" s="11" t="s">
        <v>23</v>
      </c>
      <c r="C265">
        <v>30331</v>
      </c>
    </row>
    <row r="266" spans="2:3" x14ac:dyDescent="0.25">
      <c r="B266" s="11" t="s">
        <v>23</v>
      </c>
      <c r="C266">
        <v>30332</v>
      </c>
    </row>
    <row r="267" spans="2:3" x14ac:dyDescent="0.25">
      <c r="B267" s="11" t="s">
        <v>23</v>
      </c>
      <c r="C267">
        <v>30334</v>
      </c>
    </row>
    <row r="268" spans="2:3" x14ac:dyDescent="0.25">
      <c r="B268" s="11" t="s">
        <v>23</v>
      </c>
      <c r="C268">
        <v>30336</v>
      </c>
    </row>
    <row r="269" spans="2:3" x14ac:dyDescent="0.25">
      <c r="B269" s="11" t="s">
        <v>23</v>
      </c>
      <c r="C269">
        <v>30337</v>
      </c>
    </row>
    <row r="270" spans="2:3" x14ac:dyDescent="0.25">
      <c r="B270" s="11" t="s">
        <v>23</v>
      </c>
      <c r="C270">
        <v>30339</v>
      </c>
    </row>
    <row r="271" spans="2:3" x14ac:dyDescent="0.25">
      <c r="B271" s="11" t="s">
        <v>23</v>
      </c>
      <c r="C271">
        <v>30342</v>
      </c>
    </row>
    <row r="272" spans="2:3" x14ac:dyDescent="0.25">
      <c r="B272" s="11" t="s">
        <v>23</v>
      </c>
      <c r="C272">
        <v>30343</v>
      </c>
    </row>
    <row r="273" spans="2:3" x14ac:dyDescent="0.25">
      <c r="B273" s="11" t="s">
        <v>23</v>
      </c>
      <c r="C273">
        <v>30344</v>
      </c>
    </row>
    <row r="274" spans="2:3" x14ac:dyDescent="0.25">
      <c r="B274" s="11" t="s">
        <v>23</v>
      </c>
      <c r="C274">
        <v>30347</v>
      </c>
    </row>
    <row r="275" spans="2:3" x14ac:dyDescent="0.25">
      <c r="B275" s="11" t="s">
        <v>23</v>
      </c>
      <c r="C275">
        <v>30348</v>
      </c>
    </row>
    <row r="276" spans="2:3" x14ac:dyDescent="0.25">
      <c r="B276" s="11" t="s">
        <v>23</v>
      </c>
      <c r="C276">
        <v>30349</v>
      </c>
    </row>
    <row r="277" spans="2:3" x14ac:dyDescent="0.25">
      <c r="B277" s="11" t="s">
        <v>23</v>
      </c>
      <c r="C277">
        <v>30350</v>
      </c>
    </row>
    <row r="278" spans="2:3" x14ac:dyDescent="0.25">
      <c r="B278" s="11" t="s">
        <v>23</v>
      </c>
      <c r="C278">
        <v>30353</v>
      </c>
    </row>
    <row r="279" spans="2:3" x14ac:dyDescent="0.25">
      <c r="B279" s="11" t="s">
        <v>23</v>
      </c>
      <c r="C279">
        <v>30354</v>
      </c>
    </row>
    <row r="280" spans="2:3" x14ac:dyDescent="0.25">
      <c r="B280" s="11" t="s">
        <v>23</v>
      </c>
      <c r="C280">
        <v>30355</v>
      </c>
    </row>
    <row r="281" spans="2:3" x14ac:dyDescent="0.25">
      <c r="B281" s="11" t="s">
        <v>23</v>
      </c>
      <c r="C281">
        <v>30357</v>
      </c>
    </row>
    <row r="282" spans="2:3" x14ac:dyDescent="0.25">
      <c r="B282" s="11" t="s">
        <v>23</v>
      </c>
      <c r="C282">
        <v>30358</v>
      </c>
    </row>
    <row r="283" spans="2:3" x14ac:dyDescent="0.25">
      <c r="B283" s="11" t="s">
        <v>23</v>
      </c>
      <c r="C283">
        <v>30361</v>
      </c>
    </row>
    <row r="284" spans="2:3" x14ac:dyDescent="0.25">
      <c r="B284" s="11" t="s">
        <v>23</v>
      </c>
      <c r="C284">
        <v>30363</v>
      </c>
    </row>
    <row r="285" spans="2:3" x14ac:dyDescent="0.25">
      <c r="B285" s="11" t="s">
        <v>23</v>
      </c>
      <c r="C285">
        <v>30364</v>
      </c>
    </row>
    <row r="286" spans="2:3" x14ac:dyDescent="0.25">
      <c r="B286" s="11" t="s">
        <v>23</v>
      </c>
      <c r="C286">
        <v>30268</v>
      </c>
    </row>
    <row r="287" spans="2:3" x14ac:dyDescent="0.25">
      <c r="B287" s="11" t="s">
        <v>23</v>
      </c>
      <c r="C287">
        <v>30369</v>
      </c>
    </row>
    <row r="288" spans="2:3" x14ac:dyDescent="0.25">
      <c r="B288" s="11" t="s">
        <v>23</v>
      </c>
      <c r="C288">
        <v>30370</v>
      </c>
    </row>
    <row r="289" spans="2:3" x14ac:dyDescent="0.25">
      <c r="B289" s="11" t="s">
        <v>23</v>
      </c>
      <c r="C289">
        <v>30371</v>
      </c>
    </row>
    <row r="290" spans="2:3" x14ac:dyDescent="0.25">
      <c r="B290" s="11" t="s">
        <v>23</v>
      </c>
      <c r="C290">
        <v>30374</v>
      </c>
    </row>
    <row r="291" spans="2:3" x14ac:dyDescent="0.25">
      <c r="B291" s="11" t="s">
        <v>23</v>
      </c>
      <c r="C291">
        <v>30375</v>
      </c>
    </row>
    <row r="292" spans="2:3" x14ac:dyDescent="0.25">
      <c r="B292" s="11" t="s">
        <v>23</v>
      </c>
      <c r="C292">
        <v>30376</v>
      </c>
    </row>
    <row r="293" spans="2:3" x14ac:dyDescent="0.25">
      <c r="B293" s="11" t="s">
        <v>23</v>
      </c>
      <c r="C293">
        <v>30377</v>
      </c>
    </row>
    <row r="294" spans="2:3" x14ac:dyDescent="0.25">
      <c r="B294" s="11" t="s">
        <v>23</v>
      </c>
      <c r="C294">
        <v>30378</v>
      </c>
    </row>
    <row r="295" spans="2:3" x14ac:dyDescent="0.25">
      <c r="B295" s="11" t="s">
        <v>23</v>
      </c>
      <c r="C295">
        <v>30379</v>
      </c>
    </row>
    <row r="296" spans="2:3" x14ac:dyDescent="0.25">
      <c r="B296" s="11" t="s">
        <v>23</v>
      </c>
      <c r="C296">
        <v>30380</v>
      </c>
    </row>
    <row r="297" spans="2:3" x14ac:dyDescent="0.25">
      <c r="B297" s="11" t="s">
        <v>23</v>
      </c>
      <c r="C297">
        <v>30384</v>
      </c>
    </row>
    <row r="298" spans="2:3" x14ac:dyDescent="0.25">
      <c r="B298" s="11" t="s">
        <v>23</v>
      </c>
      <c r="C298">
        <v>30385</v>
      </c>
    </row>
    <row r="299" spans="2:3" x14ac:dyDescent="0.25">
      <c r="B299" s="11" t="s">
        <v>23</v>
      </c>
      <c r="C299">
        <v>30386</v>
      </c>
    </row>
    <row r="300" spans="2:3" x14ac:dyDescent="0.25">
      <c r="B300" s="11" t="s">
        <v>23</v>
      </c>
      <c r="C300">
        <v>30387</v>
      </c>
    </row>
    <row r="301" spans="2:3" x14ac:dyDescent="0.25">
      <c r="B301" s="11" t="s">
        <v>23</v>
      </c>
      <c r="C301">
        <v>30388</v>
      </c>
    </row>
    <row r="302" spans="2:3" x14ac:dyDescent="0.25">
      <c r="B302" s="11" t="s">
        <v>23</v>
      </c>
      <c r="C302">
        <v>30389</v>
      </c>
    </row>
    <row r="303" spans="2:3" x14ac:dyDescent="0.25">
      <c r="B303" s="11" t="s">
        <v>23</v>
      </c>
      <c r="C303">
        <v>30390</v>
      </c>
    </row>
    <row r="304" spans="2:3" x14ac:dyDescent="0.25">
      <c r="B304" s="11" t="s">
        <v>23</v>
      </c>
      <c r="C304">
        <v>30392</v>
      </c>
    </row>
    <row r="305" spans="2:3" x14ac:dyDescent="0.25">
      <c r="B305" s="11" t="s">
        <v>23</v>
      </c>
      <c r="C305">
        <v>30394</v>
      </c>
    </row>
    <row r="306" spans="2:3" x14ac:dyDescent="0.25">
      <c r="B306" s="11" t="s">
        <v>23</v>
      </c>
      <c r="C306">
        <v>30396</v>
      </c>
    </row>
    <row r="307" spans="2:3" x14ac:dyDescent="0.25">
      <c r="B307" s="11" t="s">
        <v>23</v>
      </c>
      <c r="C307">
        <v>30398</v>
      </c>
    </row>
    <row r="308" spans="2:3" x14ac:dyDescent="0.25">
      <c r="B308" s="11" t="s">
        <v>23</v>
      </c>
      <c r="C308">
        <v>30399</v>
      </c>
    </row>
    <row r="309" spans="2:3" x14ac:dyDescent="0.25">
      <c r="B309" s="11" t="s">
        <v>23</v>
      </c>
      <c r="C309">
        <v>31106</v>
      </c>
    </row>
    <row r="310" spans="2:3" x14ac:dyDescent="0.25">
      <c r="B310" s="11" t="s">
        <v>23</v>
      </c>
      <c r="C310">
        <v>31107</v>
      </c>
    </row>
    <row r="311" spans="2:3" x14ac:dyDescent="0.25">
      <c r="B311" s="11" t="s">
        <v>23</v>
      </c>
      <c r="C311">
        <v>31126</v>
      </c>
    </row>
    <row r="312" spans="2:3" x14ac:dyDescent="0.25">
      <c r="B312" s="11" t="s">
        <v>23</v>
      </c>
      <c r="C312">
        <v>31131</v>
      </c>
    </row>
    <row r="313" spans="2:3" x14ac:dyDescent="0.25">
      <c r="B313" s="11" t="s">
        <v>23</v>
      </c>
      <c r="C313">
        <v>31136</v>
      </c>
    </row>
    <row r="314" spans="2:3" x14ac:dyDescent="0.25">
      <c r="B314" s="11" t="s">
        <v>23</v>
      </c>
      <c r="C314">
        <v>31139</v>
      </c>
    </row>
    <row r="315" spans="2:3" x14ac:dyDescent="0.25">
      <c r="B315" s="11" t="s">
        <v>23</v>
      </c>
      <c r="C315">
        <v>31150</v>
      </c>
    </row>
    <row r="316" spans="2:3" x14ac:dyDescent="0.25">
      <c r="B316" s="11" t="s">
        <v>23</v>
      </c>
      <c r="C316">
        <v>31156</v>
      </c>
    </row>
    <row r="317" spans="2:3" x14ac:dyDescent="0.25">
      <c r="B317" s="11" t="s">
        <v>23</v>
      </c>
      <c r="C317">
        <v>31191</v>
      </c>
    </row>
    <row r="318" spans="2:3" x14ac:dyDescent="0.25">
      <c r="B318" s="11" t="s">
        <v>23</v>
      </c>
      <c r="C318">
        <v>31192</v>
      </c>
    </row>
    <row r="319" spans="2:3" x14ac:dyDescent="0.25">
      <c r="B319" s="11" t="s">
        <v>23</v>
      </c>
      <c r="C319">
        <v>31193</v>
      </c>
    </row>
    <row r="320" spans="2:3" x14ac:dyDescent="0.25">
      <c r="B320" s="11" t="s">
        <v>23</v>
      </c>
      <c r="C320">
        <v>31195</v>
      </c>
    </row>
    <row r="321" spans="2:3" x14ac:dyDescent="0.25">
      <c r="B321" s="11" t="s">
        <v>23</v>
      </c>
      <c r="C321">
        <v>31196</v>
      </c>
    </row>
    <row r="322" spans="2:3" x14ac:dyDescent="0.25">
      <c r="B322" s="11" t="s">
        <v>23</v>
      </c>
      <c r="C322">
        <v>31197</v>
      </c>
    </row>
    <row r="323" spans="2:3" x14ac:dyDescent="0.25">
      <c r="B323" s="11" t="s">
        <v>23</v>
      </c>
      <c r="C323">
        <v>31198</v>
      </c>
    </row>
    <row r="324" spans="2:3" x14ac:dyDescent="0.25">
      <c r="B324" s="11" t="s">
        <v>23</v>
      </c>
      <c r="C324">
        <v>31199</v>
      </c>
    </row>
    <row r="325" spans="2:3" x14ac:dyDescent="0.25">
      <c r="B325" s="11"/>
    </row>
    <row r="326" spans="2:3" x14ac:dyDescent="0.25">
      <c r="B326" s="11"/>
    </row>
    <row r="327" spans="2:3" x14ac:dyDescent="0.25">
      <c r="B327" s="11"/>
    </row>
    <row r="328" spans="2:3" x14ac:dyDescent="0.25">
      <c r="B328" s="11"/>
    </row>
    <row r="329" spans="2:3" x14ac:dyDescent="0.25">
      <c r="B329" s="11"/>
    </row>
    <row r="330" spans="2:3" x14ac:dyDescent="0.25">
      <c r="B330" s="11"/>
    </row>
    <row r="331" spans="2:3" x14ac:dyDescent="0.25">
      <c r="B331" s="11"/>
    </row>
    <row r="332" spans="2:3" x14ac:dyDescent="0.25">
      <c r="B332" s="11" t="s">
        <v>30</v>
      </c>
      <c r="C332">
        <v>30046</v>
      </c>
    </row>
    <row r="333" spans="2:3" x14ac:dyDescent="0.25">
      <c r="B333" s="11" t="s">
        <v>30</v>
      </c>
      <c r="C333">
        <v>30071</v>
      </c>
    </row>
    <row r="334" spans="2:3" x14ac:dyDescent="0.25">
      <c r="B334" s="11" t="s">
        <v>30</v>
      </c>
      <c r="C334">
        <v>30079</v>
      </c>
    </row>
    <row r="335" spans="2:3" x14ac:dyDescent="0.25">
      <c r="B335" s="11" t="s">
        <v>30</v>
      </c>
      <c r="C335">
        <v>30017</v>
      </c>
    </row>
    <row r="336" spans="2:3" x14ac:dyDescent="0.25">
      <c r="B336" s="11" t="s">
        <v>30</v>
      </c>
      <c r="C336">
        <v>30019</v>
      </c>
    </row>
    <row r="337" spans="2:3" x14ac:dyDescent="0.25">
      <c r="B337" s="11" t="s">
        <v>30</v>
      </c>
      <c r="C337">
        <v>30024</v>
      </c>
    </row>
    <row r="338" spans="2:3" x14ac:dyDescent="0.25">
      <c r="B338" s="11" t="s">
        <v>30</v>
      </c>
      <c r="C338">
        <v>30039</v>
      </c>
    </row>
    <row r="339" spans="2:3" x14ac:dyDescent="0.25">
      <c r="B339" s="11" t="s">
        <v>30</v>
      </c>
      <c r="C339">
        <v>30045</v>
      </c>
    </row>
    <row r="340" spans="2:3" x14ac:dyDescent="0.25">
      <c r="B340" s="11" t="s">
        <v>30</v>
      </c>
      <c r="C340">
        <v>30087</v>
      </c>
    </row>
    <row r="341" spans="2:3" x14ac:dyDescent="0.25">
      <c r="B341" s="11" t="s">
        <v>30</v>
      </c>
      <c r="C341">
        <v>30097</v>
      </c>
    </row>
    <row r="342" spans="2:3" x14ac:dyDescent="0.25">
      <c r="B342" s="11"/>
    </row>
    <row r="343" spans="2:3" x14ac:dyDescent="0.25">
      <c r="B343" s="11"/>
    </row>
    <row r="344" spans="2:3" x14ac:dyDescent="0.25">
      <c r="B344" s="11"/>
    </row>
    <row r="345" spans="2:3" x14ac:dyDescent="0.25">
      <c r="B345" s="11"/>
    </row>
    <row r="346" spans="2:3" x14ac:dyDescent="0.25">
      <c r="B346" s="11"/>
    </row>
    <row r="347" spans="2:3" x14ac:dyDescent="0.25">
      <c r="B347" s="11"/>
    </row>
    <row r="348" spans="2:3" x14ac:dyDescent="0.25">
      <c r="B348" s="11"/>
    </row>
    <row r="349" spans="2:3" x14ac:dyDescent="0.25">
      <c r="B349" s="11" t="s">
        <v>10</v>
      </c>
      <c r="C349">
        <v>30217</v>
      </c>
    </row>
    <row r="350" spans="2:3" x14ac:dyDescent="0.25">
      <c r="B350" s="11"/>
    </row>
    <row r="351" spans="2:3" x14ac:dyDescent="0.25">
      <c r="B351" s="11" t="s">
        <v>17</v>
      </c>
      <c r="C351">
        <v>30252</v>
      </c>
    </row>
    <row r="352" spans="2:3" x14ac:dyDescent="0.25">
      <c r="B352" s="11" t="s">
        <v>17</v>
      </c>
      <c r="C352">
        <v>30223</v>
      </c>
    </row>
    <row r="353" spans="2:3" x14ac:dyDescent="0.25">
      <c r="B353" s="11" t="s">
        <v>17</v>
      </c>
      <c r="C353">
        <v>30233</v>
      </c>
    </row>
    <row r="354" spans="2:3" x14ac:dyDescent="0.25">
      <c r="B354" s="11" t="s">
        <v>17</v>
      </c>
      <c r="C354">
        <v>30257</v>
      </c>
    </row>
    <row r="355" spans="2:3" x14ac:dyDescent="0.25">
      <c r="B355" s="11" t="s">
        <v>17</v>
      </c>
      <c r="C355">
        <v>30236</v>
      </c>
    </row>
    <row r="356" spans="2:3" x14ac:dyDescent="0.25">
      <c r="B356" s="11"/>
    </row>
    <row r="357" spans="2:3" x14ac:dyDescent="0.25">
      <c r="B357" s="11"/>
    </row>
    <row r="358" spans="2:3" x14ac:dyDescent="0.25">
      <c r="B358" s="11"/>
    </row>
    <row r="359" spans="2:3" x14ac:dyDescent="0.25">
      <c r="B359" s="11"/>
    </row>
    <row r="360" spans="2:3" x14ac:dyDescent="0.25">
      <c r="B360" s="11" t="s">
        <v>24</v>
      </c>
      <c r="C360">
        <v>31038</v>
      </c>
    </row>
    <row r="361" spans="2:3" x14ac:dyDescent="0.25">
      <c r="B361" s="11" t="s">
        <v>24</v>
      </c>
      <c r="C361">
        <v>31064</v>
      </c>
    </row>
    <row r="362" spans="2:3" x14ac:dyDescent="0.25">
      <c r="B362" s="11" t="s">
        <v>24</v>
      </c>
      <c r="C362">
        <v>31085</v>
      </c>
    </row>
    <row r="363" spans="2:3" x14ac:dyDescent="0.25">
      <c r="B363" s="11" t="s">
        <v>24</v>
      </c>
      <c r="C363">
        <v>30055</v>
      </c>
    </row>
    <row r="364" spans="2:3" x14ac:dyDescent="0.25">
      <c r="B364" s="11"/>
    </row>
    <row r="365" spans="2:3" x14ac:dyDescent="0.25">
      <c r="B365" s="11"/>
    </row>
    <row r="366" spans="2:3" x14ac:dyDescent="0.25">
      <c r="B366" s="11"/>
    </row>
    <row r="367" spans="2:3" x14ac:dyDescent="0.25">
      <c r="B367" s="11"/>
    </row>
    <row r="368" spans="2:3" x14ac:dyDescent="0.25">
      <c r="B368" s="11"/>
    </row>
    <row r="369" spans="2:2" x14ac:dyDescent="0.25">
      <c r="B369" s="11"/>
    </row>
    <row r="370" spans="2:2" x14ac:dyDescent="0.25">
      <c r="B370" s="11"/>
    </row>
    <row r="371" spans="2:2" x14ac:dyDescent="0.25">
      <c r="B371" s="11"/>
    </row>
    <row r="372" spans="2:2" x14ac:dyDescent="0.25">
      <c r="B372" s="11"/>
    </row>
    <row r="373" spans="2:2" x14ac:dyDescent="0.25">
      <c r="B373" s="11"/>
    </row>
    <row r="374" spans="2:2" x14ac:dyDescent="0.25">
      <c r="B374" s="11"/>
    </row>
    <row r="375" spans="2:2" x14ac:dyDescent="0.25">
      <c r="B375" s="11"/>
    </row>
    <row r="376" spans="2:2" x14ac:dyDescent="0.25">
      <c r="B376" s="11"/>
    </row>
    <row r="377" spans="2:2" x14ac:dyDescent="0.25">
      <c r="B377" s="11"/>
    </row>
    <row r="378" spans="2:2" x14ac:dyDescent="0.25">
      <c r="B378" s="11"/>
    </row>
    <row r="379" spans="2:2" x14ac:dyDescent="0.25">
      <c r="B379" s="11"/>
    </row>
    <row r="380" spans="2:2" x14ac:dyDescent="0.25">
      <c r="B380" s="11"/>
    </row>
    <row r="381" spans="2:2" x14ac:dyDescent="0.25">
      <c r="B381" s="11"/>
    </row>
    <row r="382" spans="2:2" x14ac:dyDescent="0.25">
      <c r="B382" s="11"/>
    </row>
    <row r="383" spans="2:2" x14ac:dyDescent="0.25">
      <c r="B383" s="11"/>
    </row>
    <row r="384" spans="2:2" x14ac:dyDescent="0.25">
      <c r="B384" s="11"/>
    </row>
    <row r="385" spans="2:3" x14ac:dyDescent="0.25">
      <c r="B385" s="11"/>
    </row>
    <row r="386" spans="2:3" x14ac:dyDescent="0.25">
      <c r="B386" s="11"/>
    </row>
    <row r="387" spans="2:3" x14ac:dyDescent="0.25">
      <c r="B387" s="11"/>
    </row>
    <row r="388" spans="2:3" x14ac:dyDescent="0.25">
      <c r="B388" s="11"/>
    </row>
    <row r="389" spans="2:3" x14ac:dyDescent="0.25">
      <c r="B389" s="11"/>
    </row>
    <row r="390" spans="2:3" x14ac:dyDescent="0.25">
      <c r="B390" s="11" t="s">
        <v>31</v>
      </c>
      <c r="C390">
        <v>31808</v>
      </c>
    </row>
    <row r="391" spans="2:3" x14ac:dyDescent="0.25">
      <c r="B391" s="11" t="s">
        <v>31</v>
      </c>
      <c r="C391">
        <v>31820</v>
      </c>
    </row>
    <row r="392" spans="2:3" x14ac:dyDescent="0.25">
      <c r="B392" s="11" t="s">
        <v>31</v>
      </c>
      <c r="C392">
        <v>31829</v>
      </c>
    </row>
    <row r="393" spans="2:3" x14ac:dyDescent="0.25">
      <c r="B393" s="11" t="s">
        <v>31</v>
      </c>
      <c r="C393">
        <v>31901</v>
      </c>
    </row>
    <row r="394" spans="2:3" x14ac:dyDescent="0.25">
      <c r="B394" s="11" t="s">
        <v>31</v>
      </c>
      <c r="C394">
        <v>31902</v>
      </c>
    </row>
    <row r="395" spans="2:3" x14ac:dyDescent="0.25">
      <c r="B395" s="11" t="s">
        <v>31</v>
      </c>
      <c r="C395">
        <v>31903</v>
      </c>
    </row>
    <row r="396" spans="2:3" x14ac:dyDescent="0.25">
      <c r="B396" s="11" t="s">
        <v>31</v>
      </c>
      <c r="C396">
        <v>31904</v>
      </c>
    </row>
    <row r="397" spans="2:3" x14ac:dyDescent="0.25">
      <c r="B397" s="11" t="s">
        <v>31</v>
      </c>
      <c r="C397">
        <v>31905</v>
      </c>
    </row>
    <row r="398" spans="2:3" x14ac:dyDescent="0.25">
      <c r="B398" s="11" t="s">
        <v>31</v>
      </c>
      <c r="C398">
        <v>31906</v>
      </c>
    </row>
    <row r="399" spans="2:3" x14ac:dyDescent="0.25">
      <c r="B399" s="11" t="s">
        <v>31</v>
      </c>
      <c r="C399">
        <v>31907</v>
      </c>
    </row>
    <row r="400" spans="2:3" x14ac:dyDescent="0.25">
      <c r="B400" s="11" t="s">
        <v>31</v>
      </c>
      <c r="C400">
        <v>31908</v>
      </c>
    </row>
    <row r="401" spans="2:3" x14ac:dyDescent="0.25">
      <c r="B401" s="11" t="s">
        <v>31</v>
      </c>
      <c r="C401">
        <v>31909</v>
      </c>
    </row>
    <row r="402" spans="2:3" x14ac:dyDescent="0.25">
      <c r="B402" s="11" t="s">
        <v>31</v>
      </c>
      <c r="C402">
        <v>31914</v>
      </c>
    </row>
    <row r="403" spans="2:3" x14ac:dyDescent="0.25">
      <c r="B403" s="11" t="s">
        <v>31</v>
      </c>
      <c r="C403">
        <v>31917</v>
      </c>
    </row>
    <row r="404" spans="2:3" x14ac:dyDescent="0.25">
      <c r="B404" s="11" t="s">
        <v>31</v>
      </c>
      <c r="C404">
        <v>31993</v>
      </c>
    </row>
    <row r="405" spans="2:3" x14ac:dyDescent="0.25">
      <c r="B405" s="11" t="s">
        <v>31</v>
      </c>
      <c r="C405">
        <v>31995</v>
      </c>
    </row>
    <row r="406" spans="2:3" x14ac:dyDescent="0.25">
      <c r="B406" s="11" t="s">
        <v>31</v>
      </c>
      <c r="C406">
        <v>31997</v>
      </c>
    </row>
    <row r="407" spans="2:3" x14ac:dyDescent="0.25">
      <c r="B407" s="11" t="s">
        <v>31</v>
      </c>
      <c r="C407">
        <v>31998</v>
      </c>
    </row>
    <row r="408" spans="2:3" x14ac:dyDescent="0.25">
      <c r="B408" s="11" t="s">
        <v>31</v>
      </c>
      <c r="C408">
        <v>31999</v>
      </c>
    </row>
    <row r="409" spans="2:3" x14ac:dyDescent="0.25">
      <c r="B409" s="11"/>
    </row>
    <row r="410" spans="2:3" x14ac:dyDescent="0.25">
      <c r="B410" s="11" t="s">
        <v>11</v>
      </c>
      <c r="C410">
        <v>30014</v>
      </c>
    </row>
    <row r="411" spans="2:3" x14ac:dyDescent="0.25">
      <c r="B411" s="11" t="s">
        <v>11</v>
      </c>
      <c r="C411">
        <v>30056</v>
      </c>
    </row>
    <row r="412" spans="2:3" x14ac:dyDescent="0.25">
      <c r="B412" s="11" t="s">
        <v>11</v>
      </c>
      <c r="C412">
        <v>30070</v>
      </c>
    </row>
    <row r="413" spans="2:3" x14ac:dyDescent="0.25">
      <c r="B413" s="11" t="s">
        <v>11</v>
      </c>
      <c r="C413">
        <v>30015</v>
      </c>
    </row>
    <row r="414" spans="2:3" x14ac:dyDescent="0.25">
      <c r="B414" s="11" t="s">
        <v>11</v>
      </c>
      <c r="C414">
        <v>30054</v>
      </c>
    </row>
    <row r="415" spans="2:3" x14ac:dyDescent="0.25">
      <c r="B415" s="11"/>
    </row>
    <row r="416" spans="2:3" x14ac:dyDescent="0.25">
      <c r="B416" s="11"/>
    </row>
    <row r="417" spans="2:3" x14ac:dyDescent="0.25">
      <c r="B417" s="11"/>
    </row>
    <row r="418" spans="2:3" x14ac:dyDescent="0.25">
      <c r="B418" s="11" t="s">
        <v>18</v>
      </c>
      <c r="C418">
        <v>30148</v>
      </c>
    </row>
    <row r="419" spans="2:3" x14ac:dyDescent="0.25">
      <c r="B419" s="11" t="s">
        <v>18</v>
      </c>
      <c r="C419">
        <v>30153</v>
      </c>
    </row>
    <row r="420" spans="2:3" x14ac:dyDescent="0.25">
      <c r="B420" s="11"/>
    </row>
    <row r="421" spans="2:3" x14ac:dyDescent="0.25">
      <c r="B421" s="11"/>
    </row>
    <row r="422" spans="2:3" x14ac:dyDescent="0.25">
      <c r="B422" s="11" t="s">
        <v>25</v>
      </c>
      <c r="C422">
        <v>30148</v>
      </c>
    </row>
    <row r="423" spans="2:3" x14ac:dyDescent="0.25">
      <c r="B423" s="11" t="s">
        <v>25</v>
      </c>
      <c r="C423">
        <v>30175</v>
      </c>
    </row>
    <row r="424" spans="2:3" x14ac:dyDescent="0.25">
      <c r="B424" s="11" t="s">
        <v>25</v>
      </c>
      <c r="C424">
        <v>30177</v>
      </c>
    </row>
    <row r="425" spans="2:3" x14ac:dyDescent="0.25">
      <c r="B425" s="11" t="s">
        <v>25</v>
      </c>
      <c r="C425">
        <v>30143</v>
      </c>
    </row>
    <row r="426" spans="2:3" x14ac:dyDescent="0.25">
      <c r="B426" s="11"/>
    </row>
    <row r="427" spans="2:3" x14ac:dyDescent="0.25">
      <c r="B427" s="11"/>
    </row>
    <row r="428" spans="2:3" x14ac:dyDescent="0.25">
      <c r="B428" s="11" t="s">
        <v>32</v>
      </c>
      <c r="C428">
        <v>30258</v>
      </c>
    </row>
    <row r="429" spans="2:3" x14ac:dyDescent="0.25">
      <c r="B429" s="11" t="s">
        <v>32</v>
      </c>
      <c r="C429">
        <v>30292</v>
      </c>
    </row>
    <row r="430" spans="2:3" x14ac:dyDescent="0.25">
      <c r="B430" s="11" t="s">
        <v>32</v>
      </c>
      <c r="C430">
        <v>30256</v>
      </c>
    </row>
    <row r="431" spans="2:3" x14ac:dyDescent="0.25">
      <c r="B431" s="11" t="s">
        <v>32</v>
      </c>
      <c r="C431">
        <v>30295</v>
      </c>
    </row>
    <row r="432" spans="2:3" x14ac:dyDescent="0.25">
      <c r="B432" s="11" t="s">
        <v>32</v>
      </c>
      <c r="C432">
        <v>30206</v>
      </c>
    </row>
    <row r="433" spans="2:3" x14ac:dyDescent="0.25">
      <c r="B433" s="11"/>
    </row>
    <row r="434" spans="2:3" x14ac:dyDescent="0.25">
      <c r="B434" s="11"/>
    </row>
    <row r="435" spans="2:3" x14ac:dyDescent="0.25">
      <c r="B435" s="11"/>
    </row>
    <row r="436" spans="2:3" x14ac:dyDescent="0.25">
      <c r="B436" s="11"/>
    </row>
    <row r="437" spans="2:3" x14ac:dyDescent="0.25">
      <c r="B437" s="11"/>
    </row>
    <row r="438" spans="2:3" x14ac:dyDescent="0.25">
      <c r="B438" s="11"/>
    </row>
    <row r="439" spans="2:3" x14ac:dyDescent="0.25">
      <c r="B439" s="11" t="s">
        <v>12</v>
      </c>
      <c r="C439">
        <v>30805</v>
      </c>
    </row>
    <row r="440" spans="2:3" x14ac:dyDescent="0.25">
      <c r="B440" s="11" t="s">
        <v>12</v>
      </c>
      <c r="C440">
        <v>30812</v>
      </c>
    </row>
    <row r="441" spans="2:3" x14ac:dyDescent="0.25">
      <c r="B441" s="11" t="s">
        <v>12</v>
      </c>
      <c r="C441">
        <v>30815</v>
      </c>
    </row>
    <row r="442" spans="2:3" x14ac:dyDescent="0.25">
      <c r="B442" s="11" t="s">
        <v>12</v>
      </c>
      <c r="C442">
        <v>30901</v>
      </c>
    </row>
    <row r="443" spans="2:3" x14ac:dyDescent="0.25">
      <c r="B443" s="11" t="s">
        <v>12</v>
      </c>
      <c r="C443">
        <v>30903</v>
      </c>
    </row>
    <row r="444" spans="2:3" x14ac:dyDescent="0.25">
      <c r="B444" s="11" t="s">
        <v>12</v>
      </c>
      <c r="C444">
        <v>30904</v>
      </c>
    </row>
    <row r="445" spans="2:3" x14ac:dyDescent="0.25">
      <c r="B445" s="11" t="s">
        <v>12</v>
      </c>
      <c r="C445">
        <v>30905</v>
      </c>
    </row>
    <row r="446" spans="2:3" x14ac:dyDescent="0.25">
      <c r="B446" s="11" t="s">
        <v>12</v>
      </c>
      <c r="C446">
        <v>30906</v>
      </c>
    </row>
    <row r="447" spans="2:3" x14ac:dyDescent="0.25">
      <c r="B447" s="11" t="s">
        <v>12</v>
      </c>
      <c r="C447">
        <v>30909</v>
      </c>
    </row>
    <row r="448" spans="2:3" x14ac:dyDescent="0.25">
      <c r="B448" s="11" t="s">
        <v>12</v>
      </c>
      <c r="C448">
        <v>30911</v>
      </c>
    </row>
    <row r="449" spans="2:3" x14ac:dyDescent="0.25">
      <c r="B449" s="11" t="s">
        <v>12</v>
      </c>
      <c r="C449">
        <v>30912</v>
      </c>
    </row>
    <row r="450" spans="2:3" x14ac:dyDescent="0.25">
      <c r="B450" s="11" t="s">
        <v>12</v>
      </c>
      <c r="C450">
        <v>30913</v>
      </c>
    </row>
    <row r="451" spans="2:3" x14ac:dyDescent="0.25">
      <c r="B451" s="11" t="s">
        <v>12</v>
      </c>
      <c r="C451">
        <v>30914</v>
      </c>
    </row>
    <row r="452" spans="2:3" x14ac:dyDescent="0.25">
      <c r="B452" s="11" t="s">
        <v>12</v>
      </c>
      <c r="C452">
        <v>30916</v>
      </c>
    </row>
    <row r="453" spans="2:3" x14ac:dyDescent="0.25">
      <c r="B453" s="11" t="s">
        <v>12</v>
      </c>
      <c r="C453">
        <v>30919</v>
      </c>
    </row>
    <row r="454" spans="2:3" x14ac:dyDescent="0.25">
      <c r="B454" s="11" t="s">
        <v>12</v>
      </c>
      <c r="C454">
        <v>30999</v>
      </c>
    </row>
    <row r="455" spans="2:3" x14ac:dyDescent="0.25">
      <c r="B455" s="11"/>
    </row>
    <row r="456" spans="2:3" x14ac:dyDescent="0.25">
      <c r="B456" s="11" t="s">
        <v>19</v>
      </c>
      <c r="C456">
        <v>30012</v>
      </c>
    </row>
    <row r="457" spans="2:3" x14ac:dyDescent="0.25">
      <c r="B457" s="11" t="s">
        <v>19</v>
      </c>
      <c r="C457">
        <v>30013</v>
      </c>
    </row>
    <row r="458" spans="2:3" x14ac:dyDescent="0.25">
      <c r="B458" s="11"/>
    </row>
    <row r="459" spans="2:3" x14ac:dyDescent="0.25">
      <c r="B459" s="11"/>
    </row>
    <row r="460" spans="2:3" x14ac:dyDescent="0.25">
      <c r="B460" s="11"/>
    </row>
    <row r="461" spans="2:3" x14ac:dyDescent="0.25">
      <c r="B461" s="11"/>
    </row>
    <row r="462" spans="2:3" x14ac:dyDescent="0.25">
      <c r="B462" s="11" t="s">
        <v>26</v>
      </c>
      <c r="C462">
        <v>30212</v>
      </c>
    </row>
    <row r="463" spans="2:3" x14ac:dyDescent="0.25">
      <c r="B463" s="11" t="s">
        <v>26</v>
      </c>
      <c r="C463">
        <v>30224</v>
      </c>
    </row>
    <row r="464" spans="2:3" x14ac:dyDescent="0.25">
      <c r="B464" s="11" t="s">
        <v>26</v>
      </c>
      <c r="C464">
        <v>30266</v>
      </c>
    </row>
    <row r="465" spans="2:2" x14ac:dyDescent="0.25">
      <c r="B465" s="11"/>
    </row>
    <row r="466" spans="2:2" x14ac:dyDescent="0.25">
      <c r="B466" s="11"/>
    </row>
    <row r="467" spans="2:2" x14ac:dyDescent="0.25">
      <c r="B467" s="11"/>
    </row>
    <row r="468" spans="2:2" x14ac:dyDescent="0.25">
      <c r="B468" s="11"/>
    </row>
    <row r="469" spans="2:2" x14ac:dyDescent="0.25">
      <c r="B469" s="11"/>
    </row>
    <row r="470" spans="2:2" x14ac:dyDescent="0.25">
      <c r="B470" s="11"/>
    </row>
    <row r="471" spans="2:2" x14ac:dyDescent="0.25">
      <c r="B471" s="11"/>
    </row>
    <row r="472" spans="2:2" x14ac:dyDescent="0.25">
      <c r="B472" s="11"/>
    </row>
    <row r="473" spans="2:2" x14ac:dyDescent="0.25">
      <c r="B473" s="11"/>
    </row>
    <row r="474" spans="2:2" x14ac:dyDescent="0.25">
      <c r="B474" s="11"/>
    </row>
    <row r="475" spans="2:2" x14ac:dyDescent="0.25">
      <c r="B475" s="11"/>
    </row>
    <row r="476" spans="2:2" x14ac:dyDescent="0.25">
      <c r="B476" s="11"/>
    </row>
    <row r="477" spans="2:2" x14ac:dyDescent="0.25">
      <c r="B477" s="11"/>
    </row>
    <row r="478" spans="2:2" x14ac:dyDescent="0.25">
      <c r="B478" s="11"/>
    </row>
    <row r="479" spans="2:2" x14ac:dyDescent="0.25">
      <c r="B479" s="11"/>
    </row>
    <row r="480" spans="2:2" x14ac:dyDescent="0.25">
      <c r="B480" s="11"/>
    </row>
    <row r="481" spans="2:3" x14ac:dyDescent="0.25">
      <c r="B481" s="11"/>
    </row>
    <row r="482" spans="2:3" x14ac:dyDescent="0.25">
      <c r="B482" s="11"/>
    </row>
    <row r="483" spans="2:3" x14ac:dyDescent="0.25">
      <c r="B483" s="11"/>
    </row>
    <row r="484" spans="2:3" x14ac:dyDescent="0.25">
      <c r="B484" s="11"/>
    </row>
    <row r="485" spans="2:3" x14ac:dyDescent="0.25">
      <c r="B485" s="11"/>
    </row>
    <row r="486" spans="2:3" x14ac:dyDescent="0.25">
      <c r="B486" s="11" t="s">
        <v>33</v>
      </c>
      <c r="C486">
        <v>30641</v>
      </c>
    </row>
    <row r="487" spans="2:3" x14ac:dyDescent="0.25">
      <c r="B487" s="11" t="s">
        <v>33</v>
      </c>
      <c r="C487">
        <v>30655</v>
      </c>
    </row>
    <row r="488" spans="2:3" x14ac:dyDescent="0.25">
      <c r="B488" s="11" t="s">
        <v>33</v>
      </c>
      <c r="C488">
        <v>30656</v>
      </c>
    </row>
    <row r="489" spans="2:3" x14ac:dyDescent="0.25">
      <c r="B489" s="11" t="s">
        <v>33</v>
      </c>
      <c r="C489">
        <v>30018</v>
      </c>
    </row>
    <row r="490" spans="2:3" x14ac:dyDescent="0.25">
      <c r="B490" s="11" t="s">
        <v>33</v>
      </c>
      <c r="C490">
        <v>30025</v>
      </c>
    </row>
    <row r="491" spans="2:3" x14ac:dyDescent="0.25">
      <c r="B491" s="11"/>
    </row>
    <row r="492" spans="2:3" x14ac:dyDescent="0.25">
      <c r="B492" s="11"/>
    </row>
    <row r="493" spans="2:3" x14ac:dyDescent="0.25">
      <c r="B493" s="11"/>
    </row>
    <row r="494" spans="2:3" x14ac:dyDescent="0.25">
      <c r="B494" s="11"/>
    </row>
    <row r="495" spans="2:3" x14ac:dyDescent="0.25">
      <c r="B495" s="11"/>
    </row>
    <row r="496" spans="2:3" x14ac:dyDescent="0.25">
      <c r="B496" s="11"/>
    </row>
    <row r="497" spans="2:2" x14ac:dyDescent="0.25">
      <c r="B497" s="11"/>
    </row>
    <row r="498" spans="2:2" x14ac:dyDescent="0.25">
      <c r="B498" s="11"/>
    </row>
    <row r="499" spans="2:2" x14ac:dyDescent="0.25">
      <c r="B499" s="11"/>
    </row>
    <row r="500" spans="2:2" x14ac:dyDescent="0.25">
      <c r="B500" s="11"/>
    </row>
    <row r="501" spans="2:2" x14ac:dyDescent="0.25">
      <c r="B501" s="11"/>
    </row>
    <row r="502" spans="2:2" x14ac:dyDescent="0.25">
      <c r="B502" s="11"/>
    </row>
  </sheetData>
  <sheetProtection algorithmName="SHA-512" hashValue="i2lo9mqA57ysxIqZe+/iwEn4C33fMDPNqWdZc3wat68/i0FHOggDk4+jmD7O0+HmYdrpy7QsR8j0CNcURQo7zg==" saltValue="/fB7wXiEx8yWxEuZ8fPhw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5742d57d-2c17-4fb0-91f0-23904aa490a0">DRQURPSXRXJR-665181806-9713</_dlc_DocId>
    <_dlc_DocIdUrl xmlns="5742d57d-2c17-4fb0-91f0-23904aa490a0">
      <Url>https://gets.sharepoint.com/sites/DBHDDCollab/bh/SH2.0/_layouts/15/DocIdRedir.aspx?ID=DRQURPSXRXJR-665181806-9713</Url>
      <Description>DRQURPSXRXJR-665181806-9713</Description>
    </_dlc_DocIdUrl>
    <lcf76f155ced4ddcb4097134ff3c332f xmlns="5f064ac2-8dfd-4793-97f4-5e88b873c05e">
      <Terms xmlns="http://schemas.microsoft.com/office/infopath/2007/PartnerControls"/>
    </lcf76f155ced4ddcb4097134ff3c332f>
    <TaxCatchAll xmlns="5742d57d-2c17-4fb0-91f0-23904aa490a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4D2CAD23D7972C4AA568123EDB20D5E7" ma:contentTypeVersion="19" ma:contentTypeDescription="Create a new document." ma:contentTypeScope="" ma:versionID="3ddb264cd1d8379fa243731a9f350972">
  <xsd:schema xmlns:xsd="http://www.w3.org/2001/XMLSchema" xmlns:xs="http://www.w3.org/2001/XMLSchema" xmlns:p="http://schemas.microsoft.com/office/2006/metadata/properties" xmlns:ns2="5742d57d-2c17-4fb0-91f0-23904aa490a0" xmlns:ns3="5f064ac2-8dfd-4793-97f4-5e88b873c05e" targetNamespace="http://schemas.microsoft.com/office/2006/metadata/properties" ma:root="true" ma:fieldsID="07c43079a7d7c05396b33b3aec3b8ef0" ns2:_="" ns3:_="">
    <xsd:import namespace="5742d57d-2c17-4fb0-91f0-23904aa490a0"/>
    <xsd:import namespace="5f064ac2-8dfd-4793-97f4-5e88b873c05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OCR"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42d57d-2c17-4fb0-91f0-23904aa490a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608eac9d-3c9a-440c-b7b7-0761e7e0d54d}" ma:internalName="TaxCatchAll" ma:showField="CatchAllData" ma:web="5742d57d-2c17-4fb0-91f0-23904aa490a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f064ac2-8dfd-4793-97f4-5e88b873c05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0d1b9b15-6ca2-435f-87bd-c880ab911653"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Location" ma:index="28"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183521-8B51-4217-8CDC-43B6D11AA6AB}">
  <ds:schemaRefs>
    <ds:schemaRef ds:uri="http://schemas.microsoft.com/sharepoint/events"/>
  </ds:schemaRefs>
</ds:datastoreItem>
</file>

<file path=customXml/itemProps2.xml><?xml version="1.0" encoding="utf-8"?>
<ds:datastoreItem xmlns:ds="http://schemas.openxmlformats.org/officeDocument/2006/customXml" ds:itemID="{8D0E9558-2BB7-4B61-850D-5A6F0672C4CF}">
  <ds:schemaRefs>
    <ds:schemaRef ds:uri="http://schemas.microsoft.com/office/2006/metadata/properties"/>
    <ds:schemaRef ds:uri="http://schemas.microsoft.com/office/infopath/2007/PartnerControls"/>
    <ds:schemaRef ds:uri="5742d57d-2c17-4fb0-91f0-23904aa490a0"/>
    <ds:schemaRef ds:uri="5f064ac2-8dfd-4793-97f4-5e88b873c05e"/>
  </ds:schemaRefs>
</ds:datastoreItem>
</file>

<file path=customXml/itemProps3.xml><?xml version="1.0" encoding="utf-8"?>
<ds:datastoreItem xmlns:ds="http://schemas.openxmlformats.org/officeDocument/2006/customXml" ds:itemID="{05BABC53-B81F-4083-A140-7195CC10CD6D}">
  <ds:schemaRefs>
    <ds:schemaRef ds:uri="http://schemas.microsoft.com/sharepoint/v3/contenttype/forms"/>
  </ds:schemaRefs>
</ds:datastoreItem>
</file>

<file path=customXml/itemProps4.xml><?xml version="1.0" encoding="utf-8"?>
<ds:datastoreItem xmlns:ds="http://schemas.openxmlformats.org/officeDocument/2006/customXml" ds:itemID="{AA50C6A8-CE94-4370-BD6F-9596E005CD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42d57d-2c17-4fb0-91f0-23904aa490a0"/>
    <ds:schemaRef ds:uri="5f064ac2-8dfd-4793-97f4-5e88b873c0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12da10d-071b-4b94-8abc-9ec4044d1516}" enabled="0" method="" siteId="{512da10d-071b-4b94-8abc-9ec4044d151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Instructions</vt:lpstr>
      <vt:lpstr>GHVP-5</vt:lpstr>
      <vt:lpstr>Payment Standards</vt:lpstr>
      <vt:lpstr>Dropdown Lists</vt:lpstr>
      <vt:lpstr>Sheet1</vt:lpstr>
      <vt:lpstr>Bedroom_Quantity_List</vt:lpstr>
      <vt:lpstr>County_List</vt:lpstr>
      <vt:lpstr>County_Zip_List</vt:lpstr>
      <vt:lpstr>New_Renewal_List</vt:lpstr>
      <vt:lpstr>New_Zip_List</vt:lpstr>
      <vt:lpstr>'GHVP-5'!Print_Area</vt:lpstr>
      <vt:lpstr>Specific_Zip_List</vt:lpstr>
      <vt:lpstr>Yes_No_List</vt:lpstr>
      <vt:lpstr>Zip_List_2021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Solivan-Lopez, Jorge;maxwell.ruppersburg@dbhdd.ga.gov</dc:creator>
  <cp:keywords/>
  <dc:description/>
  <cp:lastModifiedBy>Ruppersburg, Maxwell</cp:lastModifiedBy>
  <cp:revision/>
  <dcterms:created xsi:type="dcterms:W3CDTF">2020-07-20T17:35:42Z</dcterms:created>
  <dcterms:modified xsi:type="dcterms:W3CDTF">2026-05-06T20:44:35Z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0x0101004D2CAD23D7972C4AA568123EDB20D5E7</vt:lpwstr>
  </property>
  <property fmtid="{D5CDD505-2E9C-101B-9397-08002B2CF9AE}" pid="3" name="_dlc_DocIdItemGuid">
    <vt:lpwstr>aaef98fc-cb18-4e44-9fbc-fd775b2b74d0</vt:lpwstr>
  </property>
  <property fmtid="{D5CDD505-2E9C-101B-9397-08002B2CF9AE}" pid="4" name="MediaServiceImageTags">
    <vt:lpwstr/>
  </property>
</Properties>
</file>